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120" windowWidth="19425" windowHeight="10905" firstSheet="19" activeTab="19"/>
  </bookViews>
  <sheets>
    <sheet name="всего" sheetId="25" r:id="rId1"/>
    <sheet name="СШ №1" sheetId="2" r:id="rId2"/>
    <sheet name="СШ №2" sheetId="6" r:id="rId3"/>
    <sheet name="СШ №3" sheetId="7" r:id="rId4"/>
    <sheet name="СШ Серикова" sheetId="8" r:id="rId5"/>
    <sheet name="Алматинская НШ" sheetId="9" r:id="rId6"/>
    <sheet name="аксай" sheetId="10" r:id="rId7"/>
    <sheet name="речная" sheetId="11" r:id="rId8"/>
    <sheet name="жаныспай" sheetId="12" r:id="rId9"/>
    <sheet name="иглик" sheetId="17" r:id="rId10"/>
    <sheet name="ковыльный" sheetId="18" r:id="rId11"/>
    <sheet name="калачи" sheetId="19" r:id="rId12"/>
    <sheet name="курский" sheetId="20" r:id="rId13"/>
    <sheet name="каракол" sheetId="21" r:id="rId14"/>
    <sheet name="орловка" sheetId="22" r:id="rId15"/>
    <sheet name="знаменка" sheetId="26" r:id="rId16"/>
    <sheet name="заречный" sheetId="23" r:id="rId17"/>
    <sheet name="любимовский" sheetId="24" r:id="rId18"/>
    <sheet name="двуречный" sheetId="27" r:id="rId19"/>
    <sheet name="бузукская" sheetId="35" r:id="rId20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4"/>
  <c r="D28"/>
  <c r="C28"/>
  <c r="E25"/>
  <c r="D25"/>
  <c r="C25"/>
  <c r="E22"/>
  <c r="D22"/>
  <c r="C22"/>
  <c r="E28" i="22"/>
  <c r="D28"/>
  <c r="C28"/>
  <c r="E25"/>
  <c r="D25"/>
  <c r="C25"/>
  <c r="E22"/>
  <c r="D22"/>
  <c r="C22"/>
  <c r="E19"/>
  <c r="D19"/>
  <c r="C19"/>
  <c r="E28" i="20"/>
  <c r="D28"/>
  <c r="C28"/>
  <c r="E25"/>
  <c r="D25"/>
  <c r="C25"/>
  <c r="E22"/>
  <c r="D22"/>
  <c r="C22"/>
  <c r="E19"/>
  <c r="D19"/>
  <c r="C19"/>
  <c r="E28" i="19"/>
  <c r="D28"/>
  <c r="C28"/>
  <c r="E25"/>
  <c r="D25"/>
  <c r="C25"/>
  <c r="E22"/>
  <c r="D22"/>
  <c r="C22"/>
  <c r="E15"/>
  <c r="D15"/>
  <c r="C15"/>
  <c r="E28" i="18"/>
  <c r="D28"/>
  <c r="C28"/>
  <c r="E25"/>
  <c r="D25"/>
  <c r="C25"/>
  <c r="E22"/>
  <c r="D22"/>
  <c r="C22"/>
  <c r="E28" i="12"/>
  <c r="D28"/>
  <c r="C28"/>
  <c r="E25"/>
  <c r="D25"/>
  <c r="C25"/>
  <c r="E22"/>
  <c r="D22"/>
  <c r="C22"/>
  <c r="D15" i="10"/>
  <c r="E15"/>
  <c r="C15"/>
  <c r="D22"/>
  <c r="E22"/>
  <c r="C22"/>
  <c r="E14" i="25"/>
  <c r="E16"/>
  <c r="E17"/>
  <c r="E18"/>
  <c r="E20"/>
  <c r="E21"/>
  <c r="E23"/>
  <c r="E24"/>
  <c r="E26"/>
  <c r="E27"/>
  <c r="E31"/>
  <c r="E32"/>
  <c r="E11"/>
  <c r="C14"/>
  <c r="C16"/>
  <c r="C17"/>
  <c r="C18"/>
  <c r="C20"/>
  <c r="C21"/>
  <c r="C23"/>
  <c r="C24"/>
  <c r="C26"/>
  <c r="C27"/>
  <c r="C29"/>
  <c r="C30"/>
  <c r="C31"/>
  <c r="C32"/>
  <c r="C33"/>
  <c r="C11"/>
  <c r="D11"/>
  <c r="C19" i="23"/>
  <c r="E29" i="25"/>
  <c r="D33" i="35"/>
  <c r="E33" s="1"/>
  <c r="D31"/>
  <c r="D30"/>
  <c r="E30" s="1"/>
  <c r="D14"/>
  <c r="C13"/>
  <c r="D13" s="1"/>
  <c r="D12" s="1"/>
  <c r="D33" i="27"/>
  <c r="E33" s="1"/>
  <c r="D31"/>
  <c r="D30"/>
  <c r="E30" s="1"/>
  <c r="D29"/>
  <c r="D14"/>
  <c r="C13"/>
  <c r="D13" s="1"/>
  <c r="D12" s="1"/>
  <c r="D33" i="24"/>
  <c r="E33" s="1"/>
  <c r="D31"/>
  <c r="D30"/>
  <c r="E30" s="1"/>
  <c r="D29"/>
  <c r="D14"/>
  <c r="D33" i="23"/>
  <c r="E33" s="1"/>
  <c r="D31"/>
  <c r="D30"/>
  <c r="E30" s="1"/>
  <c r="D29"/>
  <c r="E28"/>
  <c r="C28"/>
  <c r="D28" s="1"/>
  <c r="D27"/>
  <c r="E25"/>
  <c r="C25"/>
  <c r="D25" s="1"/>
  <c r="E22"/>
  <c r="C22"/>
  <c r="D22" s="1"/>
  <c r="D21"/>
  <c r="D20"/>
  <c r="D19"/>
  <c r="E19" s="1"/>
  <c r="D18"/>
  <c r="D17"/>
  <c r="D16"/>
  <c r="C15"/>
  <c r="D15" s="1"/>
  <c r="D14"/>
  <c r="C13"/>
  <c r="D13" s="1"/>
  <c r="D12" s="1"/>
  <c r="E13" i="35" l="1"/>
  <c r="E12" s="1"/>
  <c r="C12"/>
  <c r="E13" i="27"/>
  <c r="E12" s="1"/>
  <c r="C12"/>
  <c r="E13" i="24"/>
  <c r="E12" s="1"/>
  <c r="C13"/>
  <c r="E12" i="23"/>
  <c r="C12"/>
  <c r="D13" i="24" l="1"/>
  <c r="D12" s="1"/>
  <c r="C12"/>
  <c r="C15" i="2" l="1"/>
  <c r="C13" i="22" l="1"/>
  <c r="C13" i="21"/>
  <c r="C13" i="20"/>
  <c r="C13" i="18"/>
  <c r="C15" i="17"/>
  <c r="C13" i="12"/>
  <c r="C13" i="11"/>
  <c r="C13" i="10"/>
  <c r="C13" i="9"/>
  <c r="C12" s="1"/>
  <c r="C15" i="8"/>
  <c r="C13" s="1"/>
  <c r="C12" s="1"/>
  <c r="D14" i="6"/>
  <c r="D30"/>
  <c r="D31"/>
  <c r="D32"/>
  <c r="C19" i="8"/>
  <c r="C22"/>
  <c r="C25"/>
  <c r="C28"/>
  <c r="C13" i="7"/>
  <c r="C12" s="1"/>
  <c r="C13" i="6"/>
  <c r="C12" s="1"/>
  <c r="C28" i="2"/>
  <c r="C25"/>
  <c r="C22"/>
  <c r="C19"/>
  <c r="C13"/>
  <c r="C15" i="25" l="1"/>
  <c r="C12" i="2"/>
  <c r="D13" i="6"/>
  <c r="D12" s="1"/>
  <c r="C12" i="22"/>
  <c r="C12" i="21"/>
  <c r="C12" i="20"/>
  <c r="C12" i="18"/>
  <c r="C12" i="11"/>
  <c r="C12" i="10"/>
  <c r="C12" i="12"/>
  <c r="D29" i="2" l="1"/>
  <c r="D30"/>
  <c r="D14" i="10"/>
  <c r="D30"/>
  <c r="D31"/>
  <c r="D32"/>
  <c r="D33"/>
  <c r="D13"/>
  <c r="D12" s="1"/>
  <c r="D14" i="9"/>
  <c r="D29"/>
  <c r="D30"/>
  <c r="D31"/>
  <c r="D32"/>
  <c r="D33"/>
  <c r="D13"/>
  <c r="D12" l="1"/>
  <c r="D14" i="8"/>
  <c r="D15"/>
  <c r="D16"/>
  <c r="D17"/>
  <c r="D19"/>
  <c r="D20"/>
  <c r="D21"/>
  <c r="D22"/>
  <c r="D23"/>
  <c r="D24"/>
  <c r="D25"/>
  <c r="D27"/>
  <c r="D28"/>
  <c r="D30"/>
  <c r="D31"/>
  <c r="D32"/>
  <c r="D33"/>
  <c r="D13"/>
  <c r="E13" i="7"/>
  <c r="E12" s="1"/>
  <c r="D14"/>
  <c r="D30"/>
  <c r="D30" i="25" s="1"/>
  <c r="D31" i="7"/>
  <c r="D32"/>
  <c r="D33"/>
  <c r="D13"/>
  <c r="D14" i="26"/>
  <c r="D29"/>
  <c r="D30"/>
  <c r="D31"/>
  <c r="E13" i="22"/>
  <c r="E12" s="1"/>
  <c r="D14"/>
  <c r="D29"/>
  <c r="D30"/>
  <c r="D31"/>
  <c r="D32"/>
  <c r="D33"/>
  <c r="D13"/>
  <c r="E13" i="21"/>
  <c r="E12" s="1"/>
  <c r="D14"/>
  <c r="D29"/>
  <c r="D30"/>
  <c r="D31"/>
  <c r="D32"/>
  <c r="D33"/>
  <c r="D13"/>
  <c r="E13" i="20"/>
  <c r="E12" s="1"/>
  <c r="D14"/>
  <c r="D29"/>
  <c r="D30"/>
  <c r="D31"/>
  <c r="D32"/>
  <c r="D33"/>
  <c r="D13"/>
  <c r="D14" i="19"/>
  <c r="D30"/>
  <c r="D31"/>
  <c r="D32"/>
  <c r="E13" i="18"/>
  <c r="E12" s="1"/>
  <c r="D14"/>
  <c r="D29" i="25"/>
  <c r="D30" i="18"/>
  <c r="D31"/>
  <c r="D32"/>
  <c r="D33"/>
  <c r="D13"/>
  <c r="D12" s="1"/>
  <c r="D14" i="17"/>
  <c r="D15"/>
  <c r="D16"/>
  <c r="D17"/>
  <c r="D18"/>
  <c r="D18" i="25" s="1"/>
  <c r="D20" i="17"/>
  <c r="D21"/>
  <c r="D23"/>
  <c r="D24"/>
  <c r="D26"/>
  <c r="D27"/>
  <c r="D29"/>
  <c r="D31"/>
  <c r="D32"/>
  <c r="E19"/>
  <c r="E13" i="12"/>
  <c r="E12" s="1"/>
  <c r="D14"/>
  <c r="D30"/>
  <c r="D31"/>
  <c r="D32"/>
  <c r="D13"/>
  <c r="E13" i="11"/>
  <c r="E12" s="1"/>
  <c r="D14"/>
  <c r="D30"/>
  <c r="D31"/>
  <c r="D32"/>
  <c r="D33"/>
  <c r="D13"/>
  <c r="E13" i="6"/>
  <c r="E12" s="1"/>
  <c r="E15" i="2"/>
  <c r="D19"/>
  <c r="D20"/>
  <c r="D20" i="25" s="1"/>
  <c r="D21" i="2"/>
  <c r="D21" i="25" s="1"/>
  <c r="D22" i="2"/>
  <c r="D23"/>
  <c r="D23" i="25" s="1"/>
  <c r="D25" i="2"/>
  <c r="D26"/>
  <c r="D26" i="25" s="1"/>
  <c r="D28" i="2"/>
  <c r="D31"/>
  <c r="D31" i="25" s="1"/>
  <c r="D32" i="2"/>
  <c r="D32" i="25" s="1"/>
  <c r="D33" i="2"/>
  <c r="D17"/>
  <c r="D17" i="25" s="1"/>
  <c r="D15" i="2"/>
  <c r="D15" i="25" s="1"/>
  <c r="D13" i="2"/>
  <c r="E19"/>
  <c r="E13" l="1"/>
  <c r="D16" i="25"/>
  <c r="D14"/>
  <c r="D27"/>
  <c r="D24"/>
  <c r="E12" i="2"/>
  <c r="D12"/>
  <c r="D12" i="7"/>
  <c r="D12" i="22"/>
  <c r="D12" i="21"/>
  <c r="D12" i="20"/>
  <c r="D12" i="12"/>
  <c r="D12" i="11"/>
  <c r="D12" i="8"/>
  <c r="C28" i="17"/>
  <c r="E28"/>
  <c r="C25"/>
  <c r="C22"/>
  <c r="C19"/>
  <c r="E28" i="8"/>
  <c r="E19"/>
  <c r="E19" i="25" s="1"/>
  <c r="E28" i="2"/>
  <c r="E28" i="25" s="1"/>
  <c r="D22" i="17" l="1"/>
  <c r="D22" i="25" s="1"/>
  <c r="C22"/>
  <c r="D19" i="17"/>
  <c r="D19" i="25" s="1"/>
  <c r="C19"/>
  <c r="D25" i="17"/>
  <c r="D25" i="25" s="1"/>
  <c r="C25"/>
  <c r="D28" i="17"/>
  <c r="D28" i="25" s="1"/>
  <c r="C28"/>
  <c r="E22" i="17"/>
  <c r="E25" i="8"/>
  <c r="E25" i="2"/>
  <c r="E25" i="17" l="1"/>
  <c r="E25" i="25" s="1"/>
  <c r="E15" i="17"/>
  <c r="E15" i="25" s="1"/>
  <c r="E22" i="2"/>
  <c r="E22" i="25" s="1"/>
  <c r="E30" i="26" l="1"/>
  <c r="E30" i="25" s="1"/>
  <c r="E13" i="10"/>
  <c r="E12" s="1"/>
  <c r="E13" i="9"/>
  <c r="E12" s="1"/>
  <c r="E13" i="8"/>
  <c r="E12" l="1"/>
  <c r="E13" i="19"/>
  <c r="E12" s="1"/>
  <c r="C13" i="17" l="1"/>
  <c r="D33"/>
  <c r="C13" i="19"/>
  <c r="D33"/>
  <c r="C13" i="26"/>
  <c r="D33"/>
  <c r="E33" s="1"/>
  <c r="E13" l="1"/>
  <c r="E33" i="25"/>
  <c r="D33"/>
  <c r="E12" i="26"/>
  <c r="C13" i="25"/>
  <c r="C12" i="26"/>
  <c r="D13"/>
  <c r="D12" s="1"/>
  <c r="C12" i="17"/>
  <c r="D13"/>
  <c r="C12" i="19"/>
  <c r="C12" i="25" s="1"/>
  <c r="D13" i="19"/>
  <c r="D12" l="1"/>
  <c r="D13" i="25"/>
  <c r="D12" i="17"/>
  <c r="E13"/>
  <c r="E13" i="25" s="1"/>
  <c r="D12" l="1"/>
  <c r="E12" i="17"/>
  <c r="E12" i="25" s="1"/>
</calcChain>
</file>

<file path=xl/sharedStrings.xml><?xml version="1.0" encoding="utf-8"?>
<sst xmlns="http://schemas.openxmlformats.org/spreadsheetml/2006/main" count="1109" uniqueCount="57">
  <si>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</si>
  <si>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</si>
  <si>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</si>
  <si>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</si>
  <si>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</si>
  <si>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</si>
  <si>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</si>
  <si>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</si>
  <si>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</si>
  <si>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</si>
  <si>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</si>
  <si>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</si>
  <si>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</si>
  <si>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</si>
  <si>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</si>
  <si>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</si>
  <si>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</si>
  <si>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</si>
  <si>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</si>
  <si>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</si>
  <si>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</si>
  <si>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</si>
  <si>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</si>
  <si>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</si>
  <si>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</si>
  <si>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</si>
  <si>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</si>
  <si>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</si>
  <si>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</si>
  <si>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</si>
  <si>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</si>
  <si>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</si>
  <si>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</si>
  <si>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</si>
  <si>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2019год</t>
  </si>
  <si>
    <t>по состоянию на "1" января 2019 г.</t>
  </si>
  <si>
    <t>2018год</t>
  </si>
  <si>
    <t>КГУ "Средняя школа №1 города Есиль отдела образования Есильского района"</t>
  </si>
  <si>
    <t>КГУ "Средняя школа №2 города Есиль отдела образования Есильского района"</t>
  </si>
  <si>
    <t>КГУ "Средняя школа №3 города Есиль отдела образования Есильского района"</t>
  </si>
  <si>
    <t>КГУ "Средняя школа имени Сайлау Серикова с пришкольным интернатом  отдела образования Есильского района"</t>
  </si>
  <si>
    <t>КГУ "Алматинская начальная школа отдела образования Есильского района Акмолинской области»</t>
  </si>
  <si>
    <t>КГУ "Аксайская средняя школа отдела образования Есильского района Акмолинской области»</t>
  </si>
  <si>
    <t>КГУ "Речная начальная школа отдела образования Есильского района Акмолинской области»</t>
  </si>
  <si>
    <t>КГУ "Жаныспайская основная школа отдела образования Есильского района Акмолинской области»</t>
  </si>
  <si>
    <t>2018 год</t>
  </si>
  <si>
    <t>КГУ "Игликская основная школа отдела образования Есильского района Акмолинской области»</t>
  </si>
  <si>
    <t>КГУ "Ковыльненская средняя школа отдела образования Есильского района Акмолинской области»</t>
  </si>
  <si>
    <t>КГУ "Калачевская начальная школа отдела образования Есильского района Акмолинской области»</t>
  </si>
  <si>
    <t>КГУ "Курская средняя школа отдела образования Есильского района Акмолинской области»</t>
  </si>
  <si>
    <t>КГУ "Каракольская средняя школа отдела образования Есильского района Акмолинской области»</t>
  </si>
  <si>
    <t>КГУ "Орловская средняя школа отдела образования Есильского района Акмолинской области»</t>
  </si>
  <si>
    <t>КГУ "Знаменская средняя школа отдела образования Есильского района Акмолинской области»</t>
  </si>
  <si>
    <t>КГУ "Зареченская средняя школа отдела образования Есильского района Акмолинской области»</t>
  </si>
  <si>
    <t>КГУ "Раздольная основная школа отдела образования Есильского района Акмолинской области»</t>
  </si>
  <si>
    <t>КГУ "Двуреченская средняя школа отдела образования Есильского района Акмолинской области»</t>
  </si>
  <si>
    <t>КГУ "Бузулукская средняя школа отдела образования Есильского района Акмолинской области»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</si>
</sst>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" fontId="2" fillId="0" borderId="2" xfId="0" quotePrefix="1" applyNumberFormat="1" applyFont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opLeftCell="A10" workbookViewId="0">
      <selection activeCell="C13" sqref="C13"/>
    </sheetView>
  </sheetViews>
  <sheetFormatPr defaultColWidth="9.140625" defaultRowHeight="20.25"/>
  <cols>
    <col min="1" max="1" width="67.85546875" style="2" customWidth="1"/>
    <col min="2" max="2" width="9.140625" style="3"/>
    <col min="3" max="3" width="15.42578125" style="27" customWidth="1"/>
    <col min="4" max="4" width="16" style="27" customWidth="1"/>
    <col min="5" max="5" width="14.140625" style="27" customWidth="1"/>
    <col min="6" max="7" width="12" style="2" customWidth="1"/>
    <col min="8" max="16384" width="9.140625" style="2"/>
  </cols>
  <sheetData>
    <row r="1" spans="1:5">
      <c r="A1" s="48" t="s">
        <v>15</v>
      </c>
      <c r="B1" s="48"/>
      <c r="C1" s="48"/>
      <c r="D1" s="48"/>
      <c r="E1" s="48"/>
    </row>
    <row r="2" spans="1:5">
      <c r="A2" s="48" t="s">
        <v>35</v>
      </c>
      <c r="B2" s="48"/>
      <c r="C2" s="48"/>
      <c r="D2" s="48"/>
      <c r="E2" s="48"/>
    </row>
    <row r="3" spans="1:5">
      <c r="A3" s="1"/>
    </row>
    <row r="4" spans="1:5">
      <c r="A4" s="49" t="s">
        <v>29</v>
      </c>
      <c r="B4" s="49"/>
      <c r="C4" s="49"/>
      <c r="D4" s="49"/>
      <c r="E4" s="49"/>
    </row>
    <row r="5" spans="1:5" ht="15.75" customHeight="1">
      <c r="A5" s="50" t="s">
        <v>16</v>
      </c>
      <c r="B5" s="50"/>
      <c r="C5" s="50"/>
      <c r="D5" s="50"/>
      <c r="E5" s="50"/>
    </row>
    <row r="6" spans="1:5">
      <c r="A6" s="4"/>
    </row>
    <row r="7" spans="1:5">
      <c r="A7" s="13" t="s">
        <v>17</v>
      </c>
    </row>
    <row r="8" spans="1:5">
      <c r="A8" s="1"/>
    </row>
    <row r="9" spans="1:5">
      <c r="A9" s="51" t="s">
        <v>28</v>
      </c>
      <c r="B9" s="52" t="s">
        <v>18</v>
      </c>
      <c r="C9" s="53" t="s">
        <v>36</v>
      </c>
      <c r="D9" s="53"/>
      <c r="E9" s="53"/>
    </row>
    <row r="10" spans="1:5" ht="40.5">
      <c r="A10" s="51"/>
      <c r="B10" s="52"/>
      <c r="C10" s="28" t="s">
        <v>19</v>
      </c>
      <c r="D10" s="28" t="s">
        <v>20</v>
      </c>
      <c r="E10" s="29" t="s">
        <v>14</v>
      </c>
    </row>
    <row r="11" spans="1:5">
      <c r="A11" s="5" t="s">
        <v>21</v>
      </c>
      <c r="B11" s="6" t="s">
        <v>10</v>
      </c>
      <c r="C11" s="32" t="e">
        <f>'СШ №1'!C11+'СШ №2'!C11+'СШ №3'!C11+'СШ Серикова'!C11+'Алматинская НШ'!C11+аксай!C11+речная!C11+жаныспай!C11+иглик!C11+ковыльный!C11+калачи!C11+курский!C11+каракол!C11+орловка!C11+знаменка!C11+заречный!C11+любимовский!C11+двуречный!C11+#REF!+#REF!+#REF!+#REF!+#REF!+#REF!+#REF!+#REF!+#REF!+бузукская!C11+#REF!+#REF!</f>
        <v>#REF!</v>
      </c>
      <c r="D11" s="30" t="e">
        <f>'СШ №1'!D11+'СШ №2'!D11+'СШ №3'!D11+'СШ Серикова'!D11+'Алматинская НШ'!D11+аксай!D11+речная!D11+жаныспай!D11+иглик!D11+ковыльный!D11+калачи!D11+курский!D11+каракол!D11+орловка!D11+знаменка!D11+заречный!D11+любимовский!D11+двуречный!D11+#REF!+#REF!+#REF!+#REF!+#REF!+#REF!+#REF!+#REF!+#REF!+бузукская!D11+#REF!+#REF!</f>
        <v>#REF!</v>
      </c>
      <c r="E11" s="30" t="e">
        <f>'СШ №1'!E11+'СШ №2'!E11+'СШ №3'!E11+'СШ Серикова'!E11+'Алматинская НШ'!E11+аксай!E11+речная!E11+жаныспай!E11+иглик!E11+ковыльный!E11+калачи!E11+курский!E11+каракол!E11+орловка!E11+знаменка!E11+заречный!E11+любимовский!E11+двуречный!E11+#REF!+#REF!+#REF!+#REF!+#REF!+#REF!+#REF!+#REF!+#REF!+бузукская!E11+#REF!+#REF!</f>
        <v>#REF!</v>
      </c>
    </row>
    <row r="12" spans="1:5" ht="25.5">
      <c r="A12" s="10" t="s">
        <v>24</v>
      </c>
      <c r="B12" s="6" t="s">
        <v>2</v>
      </c>
      <c r="C12" s="32" t="e">
        <f>'СШ №1'!C12+'СШ №2'!C12+'СШ №3'!C12+'СШ Серикова'!C12+'Алматинская НШ'!C12+аксай!C12+речная!C12+жаныспай!C12+иглик!C12+ковыльный!C12+калачи!C12+курский!C12+каракол!C12+орловка!C12+знаменка!C12+заречный!C12+любимовский!C12+двуречный!C12+#REF!+#REF!+#REF!+#REF!+#REF!+#REF!+#REF!+#REF!+#REF!+бузукская!C12+#REF!+#REF!</f>
        <v>#REF!</v>
      </c>
      <c r="D12" s="30" t="e">
        <f>'СШ №1'!D12+'СШ №2'!D12+'СШ №3'!D12+'СШ Серикова'!D12+'Алматинская НШ'!D12+аксай!D12+речная!D12+жаныспай!D12+иглик!D12+ковыльный!D12+калачи!D12+курский!D12+каракол!D12+орловка!D12+знаменка!D12+заречный!D12+любимовский!D12+двуречный!D12+#REF!+#REF!+#REF!+#REF!+#REF!+#REF!+#REF!+#REF!+#REF!+бузукская!D12+#REF!+#REF!</f>
        <v>#REF!</v>
      </c>
      <c r="E12" s="30" t="e">
        <f>'СШ №1'!E12+'СШ №2'!E12+'СШ №3'!E12+'СШ Серикова'!E12+'Алматинская НШ'!E12+аксай!E12+речная!E12+жаныспай!E12+иглик!E12+ковыльный!E12+калачи!E12+курский!E12+каракол!E12+орловка!E12+знаменка!E12+заречный!E12+любимовский!E12+двуречный!E12+#REF!+#REF!+#REF!+#REF!+#REF!+#REF!+#REF!+#REF!+#REF!+бузукская!E12+#REF!+#REF!</f>
        <v>#REF!</v>
      </c>
    </row>
    <row r="13" spans="1:5" ht="25.5">
      <c r="A13" s="5" t="s">
        <v>11</v>
      </c>
      <c r="B13" s="6" t="s">
        <v>2</v>
      </c>
      <c r="C13" s="32" t="e">
        <f>'СШ №1'!C13+'СШ №2'!C13+'СШ №3'!C13+'СШ Серикова'!C13+'Алматинская НШ'!C13+аксай!C13+речная!C13+жаныспай!C13+иглик!C13+ковыльный!C13+калачи!C13+курский!C13+каракол!C13+орловка!C13+знаменка!C13+заречный!C13+любимовский!C13+двуречный!C13+#REF!+#REF!+#REF!+#REF!+#REF!+#REF!+#REF!+#REF!+#REF!+бузукская!C13+#REF!+#REF!</f>
        <v>#REF!</v>
      </c>
      <c r="D13" s="30" t="e">
        <f>'СШ №1'!D13+'СШ №2'!D13+'СШ №3'!D13+'СШ Серикова'!D13+'Алматинская НШ'!D13+аксай!D13+речная!D13+жаныспай!D13+иглик!D13+ковыльный!D13+калачи!D13+курский!D13+каракол!D13+орловка!D13+знаменка!D13+заречный!D13+любимовский!D13+двуречный!D13+#REF!+#REF!+#REF!+#REF!+#REF!+#REF!+#REF!+#REF!+#REF!+бузукская!D13+#REF!+#REF!</f>
        <v>#REF!</v>
      </c>
      <c r="E13" s="30" t="e">
        <f>'СШ №1'!E13+'СШ №2'!E13+'СШ №3'!E13+'СШ Серикова'!E13+'Алматинская НШ'!E13+аксай!E13+речная!E13+жаныспай!E13+иглик!E13+ковыльный!E13+калачи!E13+курский!E13+каракол!E13+орловка!E13+знаменка!E13+заречный!E13+любимовский!E13+двуречный!E13+#REF!+#REF!+#REF!+#REF!+#REF!+#REF!+#REF!+#REF!+#REF!+бузукская!E13+#REF!+#REF!</f>
        <v>#REF!</v>
      </c>
    </row>
    <row r="14" spans="1:5">
      <c r="A14" s="8" t="s">
        <v>0</v>
      </c>
      <c r="B14" s="9"/>
      <c r="C14" s="32" t="e">
        <f>'СШ №1'!C14+'СШ №2'!C14+'СШ №3'!C14+'СШ Серикова'!C14+'Алматинская НШ'!C14+аксай!C14+речная!C14+жаныспай!C14+иглик!C14+ковыльный!C14+калачи!C14+курский!C14+каракол!C14+орловка!C14+знаменка!C14+заречный!C14+любимовский!C14+двуречный!C14+#REF!+#REF!+#REF!+#REF!+#REF!+#REF!+#REF!+#REF!+#REF!+бузукская!C14+#REF!+#REF!</f>
        <v>#REF!</v>
      </c>
      <c r="D14" s="30" t="e">
        <f>'СШ №1'!D14+'СШ №2'!D14+'СШ №3'!D14+'СШ Серикова'!D14+'Алматинская НШ'!D14+аксай!D14+речная!D14+жаныспай!D14+иглик!D14+ковыльный!D14+калачи!D14+курский!D14+каракол!D14+орловка!D14+знаменка!D14+заречный!D14+любимовский!D14+двуречный!D14+#REF!+#REF!+#REF!+#REF!+#REF!+#REF!+#REF!+#REF!+#REF!+бузукская!D14+#REF!+#REF!</f>
        <v>#REF!</v>
      </c>
      <c r="E14" s="30" t="e">
        <f>'СШ №1'!E14+'СШ №2'!E14+'СШ №3'!E14+'СШ Серикова'!E14+'Алматинская НШ'!E14+аксай!E14+речная!E14+жаныспай!E14+иглик!E14+ковыльный!E14+калачи!E14+курский!E14+каракол!E14+орловка!E14+знаменка!E14+заречный!E14+любимовский!E14+двуречный!E14+#REF!+#REF!+#REF!+#REF!+#REF!+#REF!+#REF!+#REF!+#REF!+бузукская!E14+#REF!+#REF!</f>
        <v>#REF!</v>
      </c>
    </row>
    <row r="15" spans="1:5" ht="25.5">
      <c r="A15" s="5" t="s">
        <v>12</v>
      </c>
      <c r="B15" s="6" t="s">
        <v>2</v>
      </c>
      <c r="C15" s="32" t="e">
        <f>'СШ №1'!C15+'СШ №2'!C15+'СШ №3'!C15+'СШ Серикова'!C15+'Алматинская НШ'!C15+аксай!C15+речная!C15+жаныспай!C15+иглик!C15+ковыльный!C15+калачи!C15+курский!C15+каракол!C15+орловка!C15+знаменка!C15+заречный!C15+любимовский!C15+двуречный!C15+#REF!+#REF!+#REF!+#REF!+#REF!+#REF!+#REF!+#REF!+#REF!+бузукская!C15+#REF!+#REF!</f>
        <v>#REF!</v>
      </c>
      <c r="D15" s="30" t="e">
        <f>'СШ №1'!D15+'СШ №2'!D15+'СШ №3'!D15+'СШ Серикова'!D15+'Алматинская НШ'!D15+аксай!D15+речная!D15+жаныспай!D15+иглик!D15+ковыльный!D15+калачи!D15+курский!D15+каракол!D15+орловка!D15+знаменка!D15+заречный!D15+любимовский!D15+двуречный!D15+#REF!+#REF!+#REF!+#REF!+#REF!+#REF!+#REF!+#REF!+#REF!+бузукская!D15+#REF!+#REF!</f>
        <v>#REF!</v>
      </c>
      <c r="E15" s="30" t="e">
        <f>'СШ №1'!E15+'СШ №2'!E15+'СШ №3'!E15+'СШ Серикова'!E15+'Алматинская НШ'!E15+аксай!E15+речная!E15+жаныспай!E15+иглик!E15+ковыльный!E15+калачи!E15+курский!E15+каракол!E15+орловка!E15+знаменка!E15+заречный!E15+любимовский!E15+двуречный!E15+#REF!+#REF!+#REF!+#REF!+#REF!+#REF!+#REF!+#REF!+#REF!+бузукская!E15+#REF!+#REF!</f>
        <v>#REF!</v>
      </c>
    </row>
    <row r="16" spans="1:5">
      <c r="A16" s="8" t="s">
        <v>1</v>
      </c>
      <c r="B16" s="9"/>
      <c r="C16" s="32" t="e">
        <f>'СШ №1'!C16+'СШ №2'!C16+'СШ №3'!C16+'СШ Серикова'!C16+'Алматинская НШ'!C16+аксай!C16+речная!C16+жаныспай!C16+иглик!C16+ковыльный!C16+калачи!C16+курский!C16+каракол!C16+орловка!C16+знаменка!C16+заречный!C16+любимовский!C16+двуречный!C16+#REF!+#REF!+#REF!+#REF!+#REF!+#REF!+#REF!+#REF!+#REF!+бузукская!C16+#REF!+#REF!</f>
        <v>#REF!</v>
      </c>
      <c r="D16" s="30" t="e">
        <f>'СШ №1'!D16+'СШ №2'!D16+'СШ №3'!D16+'СШ Серикова'!D16+'Алматинская НШ'!D16+аксай!D16+речная!D16+жаныспай!D16+иглик!D16+ковыльный!D16+калачи!D16+курский!D16+каракол!D16+орловка!D16+знаменка!D16+заречный!D16+любимовский!D16+двуречный!D16+#REF!+#REF!+#REF!+#REF!+#REF!+#REF!+#REF!+#REF!+#REF!+бузукская!D16+#REF!+#REF!</f>
        <v>#REF!</v>
      </c>
      <c r="E16" s="30" t="e">
        <f>'СШ №1'!E16+'СШ №2'!E16+'СШ №3'!E16+'СШ Серикова'!E16+'Алматинская НШ'!E16+аксай!E16+речная!E16+жаныспай!E16+иглик!E16+ковыльный!E16+калачи!E16+курский!E16+каракол!E16+орловка!E16+знаменка!E16+заречный!E16+любимовский!E16+двуречный!E16+#REF!+#REF!+#REF!+#REF!+#REF!+#REF!+#REF!+#REF!+#REF!+бузукская!E16+#REF!+#REF!</f>
        <v>#REF!</v>
      </c>
    </row>
    <row r="17" spans="1:6" ht="25.5">
      <c r="A17" s="7" t="s">
        <v>13</v>
      </c>
      <c r="B17" s="6" t="s">
        <v>2</v>
      </c>
      <c r="C17" s="32" t="e">
        <f>'СШ №1'!C17+'СШ №2'!C17+'СШ №3'!C17+'СШ Серикова'!C17+'Алматинская НШ'!C17+аксай!C17+речная!C17+жаныспай!C17+иглик!C17+ковыльный!C17+калачи!C17+курский!C17+каракол!C17+орловка!C17+знаменка!C17+заречный!C17+любимовский!C17+двуречный!C17+#REF!+#REF!+#REF!+#REF!+#REF!+#REF!+#REF!+#REF!+#REF!+бузукская!C17+#REF!+#REF!</f>
        <v>#REF!</v>
      </c>
      <c r="D17" s="30" t="e">
        <f>'СШ №1'!D17+'СШ №2'!D17+'СШ №3'!D17+'СШ Серикова'!D17+'Алматинская НШ'!D17+аксай!D17+речная!D17+жаныспай!D17+иглик!D17+ковыльный!D17+калачи!D17+курский!D17+каракол!D17+орловка!D17+знаменка!D17+заречный!D17+любимовский!D17+двуречный!D17+#REF!+#REF!+#REF!+#REF!+#REF!+#REF!+#REF!+#REF!+#REF!+бузукская!D17+#REF!+#REF!</f>
        <v>#REF!</v>
      </c>
      <c r="E17" s="30" t="e">
        <f>'СШ №1'!E17+'СШ №2'!E17+'СШ №3'!E17+'СШ Серикова'!E17+'Алматинская НШ'!E17+аксай!E17+речная!E17+жаныспай!E17+иглик!E17+ковыльный!E17+калачи!E17+курский!E17+каракол!E17+орловка!E17+знаменка!E17+заречный!E17+любимовский!E17+двуречный!E17+#REF!+#REF!+#REF!+#REF!+#REF!+#REF!+#REF!+#REF!+#REF!+бузукская!E17+#REF!+#REF!</f>
        <v>#REF!</v>
      </c>
    </row>
    <row r="18" spans="1:6">
      <c r="A18" s="10" t="s">
        <v>4</v>
      </c>
      <c r="B18" s="11" t="s">
        <v>3</v>
      </c>
      <c r="C18" s="32" t="e">
        <f>'СШ №1'!C18+'СШ №2'!C18+'СШ №3'!C18+'СШ Серикова'!C18+'Алматинская НШ'!C18+аксай!C18+речная!C18+жаныспай!C18+иглик!C18+ковыльный!C18+калачи!C18+курский!C18+каракол!C18+орловка!C18+знаменка!C18+заречный!C18+любимовский!C18+двуречный!C18+#REF!+#REF!+#REF!+#REF!+#REF!+#REF!+#REF!+#REF!+#REF!+бузукская!C18+#REF!+#REF!</f>
        <v>#REF!</v>
      </c>
      <c r="D18" s="30" t="e">
        <f>'СШ №1'!D18+'СШ №2'!D18+'СШ №3'!D18+'СШ Серикова'!D18+'Алматинская НШ'!D18+аксай!D18+речная!D18+жаныспай!D18+иглик!D18+ковыльный!D18+калачи!D18+курский!D18+каракол!D18+орловка!D18+знаменка!D18+заречный!D18+любимовский!D18+двуречный!D18+#REF!+#REF!+#REF!+#REF!+#REF!+#REF!+#REF!+#REF!+#REF!+бузукская!D18+#REF!+#REF!</f>
        <v>#REF!</v>
      </c>
      <c r="E18" s="30" t="e">
        <f>'СШ №1'!E18+'СШ №2'!E18+'СШ №3'!E18+'СШ Серикова'!E18+'Алматинская НШ'!E18+аксай!E18+речная!E18+жаныспай!E18+иглик!E18+ковыльный!E18+калачи!E18+курский!E18+каракол!E18+орловка!E18+знаменка!E18+заречный!E18+любимовский!E18+двуречный!E18+#REF!+#REF!+#REF!+#REF!+#REF!+#REF!+#REF!+#REF!+#REF!+бузукская!E18+#REF!+#REF!</f>
        <v>#REF!</v>
      </c>
    </row>
    <row r="19" spans="1:6" ht="21.95" customHeight="1">
      <c r="A19" s="10" t="s">
        <v>26</v>
      </c>
      <c r="B19" s="6" t="s">
        <v>27</v>
      </c>
      <c r="C19" s="32" t="e">
        <f>'СШ №1'!C19+'СШ №2'!C19+'СШ №3'!C19+'СШ Серикова'!C19+'Алматинская НШ'!C19+аксай!C19+речная!C19+жаныспай!C19+иглик!C19+ковыльный!C19+калачи!C19+курский!C19+каракол!C19+орловка!C19+знаменка!C19+заречный!C19+любимовский!C19+двуречный!C19+#REF!+#REF!+#REF!+#REF!+#REF!+#REF!+#REF!+#REF!+#REF!+бузукская!C19+#REF!+#REF!</f>
        <v>#REF!</v>
      </c>
      <c r="D19" s="30" t="e">
        <f>'СШ №1'!D19+'СШ №2'!D19+'СШ №3'!D19+'СШ Серикова'!D19+'Алматинская НШ'!D19+аксай!D19+речная!D19+жаныспай!D19+иглик!D19+ковыльный!D19+калачи!D19+курский!D19+каракол!D19+орловка!D19+знаменка!D19+заречный!D19+любимовский!D19+двуречный!D19+#REF!+#REF!+#REF!+#REF!+#REF!+#REF!+#REF!+#REF!+#REF!+бузукская!D19+#REF!+#REF!</f>
        <v>#REF!</v>
      </c>
      <c r="E19" s="30" t="e">
        <f>'СШ №1'!E19+'СШ №2'!E19+'СШ №3'!E19+'СШ Серикова'!E19+'Алматинская НШ'!E19+аксай!E19+речная!E19+жаныспай!E19+иглик!E19+ковыльный!E19+калачи!E19+курский!E19+каракол!E19+орловка!E19+знаменка!E19+заречный!E19+любимовский!E19+двуречный!E19+#REF!+#REF!+#REF!+#REF!+#REF!+#REF!+#REF!+#REF!+#REF!+бузукская!E19+#REF!+#REF!</f>
        <v>#REF!</v>
      </c>
    </row>
    <row r="20" spans="1:6" ht="25.5">
      <c r="A20" s="7" t="s">
        <v>22</v>
      </c>
      <c r="B20" s="6" t="s">
        <v>2</v>
      </c>
      <c r="C20" s="32" t="e">
        <f>'СШ №1'!C20+'СШ №2'!C20+'СШ №3'!C20+'СШ Серикова'!C20+'Алматинская НШ'!C20+аксай!C20+речная!C20+жаныспай!C20+иглик!C20+ковыльный!C20+калачи!C20+курский!C20+каракол!C20+орловка!C20+знаменка!C20+заречный!C20+любимовский!C20+двуречный!C20+#REF!+#REF!+#REF!+#REF!+#REF!+#REF!+#REF!+#REF!+#REF!+бузукская!C20+#REF!+#REF!</f>
        <v>#REF!</v>
      </c>
      <c r="D20" s="30" t="e">
        <f>'СШ №1'!D20+'СШ №2'!D20+'СШ №3'!D20+'СШ Серикова'!D20+'Алматинская НШ'!D20+аксай!D20+речная!D20+жаныспай!D20+иглик!D20+ковыльный!D20+калачи!D20+курский!D20+каракол!D20+орловка!D20+знаменка!D20+заречный!D20+любимовский!D20+двуречный!D20+#REF!+#REF!+#REF!+#REF!+#REF!+#REF!+#REF!+#REF!+#REF!+бузукская!D20+#REF!+#REF!</f>
        <v>#REF!</v>
      </c>
      <c r="E20" s="30" t="e">
        <f>'СШ №1'!E20+'СШ №2'!E20+'СШ №3'!E20+'СШ Серикова'!E20+'Алматинская НШ'!E20+аксай!E20+речная!E20+жаныспай!E20+иглик!E20+ковыльный!E20+калачи!E20+курский!E20+каракол!E20+орловка!E20+знаменка!E20+заречный!E20+любимовский!E20+двуречный!E20+#REF!+#REF!+#REF!+#REF!+#REF!+#REF!+#REF!+#REF!+#REF!+бузукская!E20+#REF!+#REF!</f>
        <v>#REF!</v>
      </c>
    </row>
    <row r="21" spans="1:6">
      <c r="A21" s="10" t="s">
        <v>4</v>
      </c>
      <c r="B21" s="11" t="s">
        <v>3</v>
      </c>
      <c r="C21" s="32" t="e">
        <f>'СШ №1'!C21+'СШ №2'!C21+'СШ №3'!C21+'СШ Серикова'!C21+'Алматинская НШ'!C21+аксай!C21+речная!C21+жаныспай!C21+иглик!C21+ковыльный!C21+калачи!C21+курский!C21+каракол!C21+орловка!C21+знаменка!C21+заречный!C21+любимовский!C21+двуречный!C21+#REF!+#REF!+#REF!+#REF!+#REF!+#REF!+#REF!+#REF!+#REF!+бузукская!C21+#REF!+#REF!</f>
        <v>#REF!</v>
      </c>
      <c r="D21" s="30" t="e">
        <f>'СШ №1'!D21+'СШ №2'!D21+'СШ №3'!D21+'СШ Серикова'!D21+'Алматинская НШ'!D21+аксай!D21+речная!D21+жаныспай!D21+иглик!D21+ковыльный!D21+калачи!D21+курский!D21+каракол!D21+орловка!D21+знаменка!D21+заречный!D21+любимовский!D21+двуречный!D21+#REF!+#REF!+#REF!+#REF!+#REF!+#REF!+#REF!+#REF!+#REF!+бузукская!D21+#REF!+#REF!</f>
        <v>#REF!</v>
      </c>
      <c r="E21" s="30" t="e">
        <f>'СШ №1'!E21+'СШ №2'!E21+'СШ №3'!E21+'СШ Серикова'!E21+'Алматинская НШ'!E21+аксай!E21+речная!E21+жаныспай!E21+иглик!E21+ковыльный!E21+калачи!E21+курский!E21+каракол!E21+орловка!E21+знаменка!E21+заречный!E21+любимовский!E21+двуречный!E21+#REF!+#REF!+#REF!+#REF!+#REF!+#REF!+#REF!+#REF!+#REF!+бузукская!E21+#REF!+#REF!</f>
        <v>#REF!</v>
      </c>
    </row>
    <row r="22" spans="1:6" ht="21.95" customHeight="1">
      <c r="A22" s="10" t="s">
        <v>26</v>
      </c>
      <c r="B22" s="6" t="s">
        <v>27</v>
      </c>
      <c r="C22" s="32" t="e">
        <f>'СШ №1'!C22+'СШ №2'!C22+'СШ №3'!C22+'СШ Серикова'!C22+'Алматинская НШ'!C22+аксай!C22+речная!C22+жаныспай!C22+иглик!C22+ковыльный!C22+калачи!C22+курский!C22+каракол!C22+орловка!C22+знаменка!C22+заречный!C22+любимовский!C22+двуречный!C22+#REF!+#REF!+#REF!+#REF!+#REF!+#REF!+#REF!+#REF!+#REF!+бузукская!C22+#REF!+#REF!</f>
        <v>#REF!</v>
      </c>
      <c r="D22" s="30" t="e">
        <f>'СШ №1'!D22+'СШ №2'!D22+'СШ №3'!D22+'СШ Серикова'!D22+'Алматинская НШ'!D22+аксай!D22+речная!D22+жаныспай!D22+иглик!D22+ковыльный!D22+калачи!D22+курский!D22+каракол!D22+орловка!D22+знаменка!D22+заречный!D22+любимовский!D22+двуречный!D22+#REF!+#REF!+#REF!+#REF!+#REF!+#REF!+#REF!+#REF!+#REF!+бузукская!D22+#REF!+#REF!</f>
        <v>#REF!</v>
      </c>
      <c r="E22" s="30" t="e">
        <f>'СШ №1'!E22+'СШ №2'!E22+'СШ №3'!E22+'СШ Серикова'!E22+'Алматинская НШ'!E22+аксай!E22+речная!E22+жаныспай!E22+иглик!E22+ковыльный!E22+калачи!E22+курский!E22+каракол!E22+орловка!E22+знаменка!E22+заречный!E22+любимовский!E22+двуречный!E22+#REF!+#REF!+#REF!+#REF!+#REF!+#REF!+#REF!+#REF!+#REF!+бузукская!E22+#REF!+#REF!</f>
        <v>#REF!</v>
      </c>
    </row>
    <row r="23" spans="1:6" ht="39">
      <c r="A23" s="14" t="s">
        <v>25</v>
      </c>
      <c r="B23" s="6" t="s">
        <v>2</v>
      </c>
      <c r="C23" s="32" t="e">
        <f>'СШ №1'!C23+'СШ №2'!C23+'СШ №3'!C23+'СШ Серикова'!C23+'Алматинская НШ'!C23+аксай!C23+речная!C23+жаныспай!C23+иглик!C23+ковыльный!C23+калачи!C23+курский!C23+каракол!C23+орловка!C23+знаменка!C23+заречный!C23+любимовский!C23+двуречный!C23+#REF!+#REF!+#REF!+#REF!+#REF!+#REF!+#REF!+#REF!+#REF!+бузукская!C23+#REF!+#REF!</f>
        <v>#REF!</v>
      </c>
      <c r="D23" s="30" t="e">
        <f>'СШ №1'!D23+'СШ №2'!D23+'СШ №3'!D23+'СШ Серикова'!D23+'Алматинская НШ'!D23+аксай!D23+речная!D23+жаныспай!D23+иглик!D23+ковыльный!D23+калачи!D23+курский!D23+каракол!D23+орловка!D23+знаменка!D23+заречный!D23+любимовский!D23+двуречный!D23+#REF!+#REF!+#REF!+#REF!+#REF!+#REF!+#REF!+#REF!+#REF!+бузукская!D23+#REF!+#REF!</f>
        <v>#REF!</v>
      </c>
      <c r="E23" s="30" t="e">
        <f>'СШ №1'!E23+'СШ №2'!E23+'СШ №3'!E23+'СШ Серикова'!E23+'Алматинская НШ'!E23+аксай!E23+речная!E23+жаныспай!E23+иглик!E23+ковыльный!E23+калачи!E23+курский!E23+каракол!E23+орловка!E23+знаменка!E23+заречный!E23+любимовский!E23+двуречный!E23+#REF!+#REF!+#REF!+#REF!+#REF!+#REF!+#REF!+#REF!+#REF!+бузукская!E23+#REF!+#REF!</f>
        <v>#REF!</v>
      </c>
    </row>
    <row r="24" spans="1:6">
      <c r="A24" s="10" t="s">
        <v>4</v>
      </c>
      <c r="B24" s="11" t="s">
        <v>3</v>
      </c>
      <c r="C24" s="32" t="e">
        <f>'СШ №1'!C24+'СШ №2'!C24+'СШ №3'!C24+'СШ Серикова'!C24+'Алматинская НШ'!C24+аксай!C24+речная!C24+жаныспай!C24+иглик!C24+ковыльный!C24+калачи!C24+курский!C24+каракол!C24+орловка!C24+знаменка!C24+заречный!C24+любимовский!C24+двуречный!C24+#REF!+#REF!+#REF!+#REF!+#REF!+#REF!+#REF!+#REF!+#REF!+бузукская!C24+#REF!+#REF!</f>
        <v>#REF!</v>
      </c>
      <c r="D24" s="30" t="e">
        <f>'СШ №1'!D24+'СШ №2'!D24+'СШ №3'!D24+'СШ Серикова'!D24+'Алматинская НШ'!D24+аксай!D24+речная!D24+жаныспай!D24+иглик!D24+ковыльный!D24+калачи!D24+курский!D24+каракол!D24+орловка!D24+знаменка!D24+заречный!D24+любимовский!D24+двуречный!D24+#REF!+#REF!+#REF!+#REF!+#REF!+#REF!+#REF!+#REF!+#REF!+бузукская!D24+#REF!+#REF!</f>
        <v>#REF!</v>
      </c>
      <c r="E24" s="30" t="e">
        <f>'СШ №1'!E24+'СШ №2'!E24+'СШ №3'!E24+'СШ Серикова'!E24+'Алматинская НШ'!E24+аксай!E24+речная!E24+жаныспай!E24+иглик!E24+ковыльный!E24+калачи!E24+курский!E24+каракол!E24+орловка!E24+знаменка!E24+заречный!E24+любимовский!E24+двуречный!E24+#REF!+#REF!+#REF!+#REF!+#REF!+#REF!+#REF!+#REF!+#REF!+бузукская!E24+#REF!+#REF!</f>
        <v>#REF!</v>
      </c>
    </row>
    <row r="25" spans="1:6" ht="21.95" customHeight="1">
      <c r="A25" s="10" t="s">
        <v>26</v>
      </c>
      <c r="B25" s="6" t="s">
        <v>27</v>
      </c>
      <c r="C25" s="32" t="e">
        <f>'СШ №1'!C25+'СШ №2'!C25+'СШ №3'!C25+'СШ Серикова'!C25+'Алматинская НШ'!C25+аксай!C25+речная!C25+жаныспай!C25+иглик!C25+ковыльный!C25+калачи!C25+курский!C25+каракол!C25+орловка!C25+знаменка!C25+заречный!C25+любимовский!C25+двуречный!C25+#REF!+#REF!+#REF!+#REF!+#REF!+#REF!+#REF!+#REF!+#REF!+бузукская!C25+#REF!+#REF!</f>
        <v>#REF!</v>
      </c>
      <c r="D25" s="30" t="e">
        <f>'СШ №1'!D25+'СШ №2'!D25+'СШ №3'!D25+'СШ Серикова'!D25+'Алматинская НШ'!D25+аксай!D25+речная!D25+жаныспай!D25+иглик!D25+ковыльный!D25+калачи!D25+курский!D25+каракол!D25+орловка!D25+знаменка!D25+заречный!D25+любимовский!D25+двуречный!D25+#REF!+#REF!+#REF!+#REF!+#REF!+#REF!+#REF!+#REF!+#REF!+бузукская!D25+#REF!+#REF!</f>
        <v>#REF!</v>
      </c>
      <c r="E25" s="30" t="e">
        <f>'СШ №1'!E25+'СШ №2'!E25+'СШ №3'!E25+'СШ Серикова'!E25+'Алматинская НШ'!E25+аксай!E25+речная!E25+жаныспай!E25+иглик!E25+ковыльный!E25+калачи!E25+курский!E25+каракол!E25+орловка!E25+знаменка!E25+заречный!E25+любимовский!E25+двуречный!E25+#REF!+#REF!+#REF!+#REF!+#REF!+#REF!+#REF!+#REF!+#REF!+бузукская!E25+#REF!+#REF!</f>
        <v>#REF!</v>
      </c>
    </row>
    <row r="26" spans="1:6" ht="25.5">
      <c r="A26" s="7" t="s">
        <v>23</v>
      </c>
      <c r="B26" s="6" t="s">
        <v>2</v>
      </c>
      <c r="C26" s="32" t="e">
        <f>'СШ №1'!C26+'СШ №2'!C26+'СШ №3'!C26+'СШ Серикова'!C26+'Алматинская НШ'!C26+аксай!C26+речная!C26+жаныспай!C26+иглик!C26+ковыльный!C26+калачи!C26+курский!C26+каракол!C26+орловка!C26+знаменка!C26+заречный!C26+любимовский!C26+двуречный!C26+#REF!+#REF!+#REF!+#REF!+#REF!+#REF!+#REF!+#REF!+#REF!+бузукская!C26+#REF!+#REF!</f>
        <v>#REF!</v>
      </c>
      <c r="D26" s="30" t="e">
        <f>'СШ №1'!D26+'СШ №2'!D26+'СШ №3'!D26+'СШ Серикова'!D26+'Алматинская НШ'!D26+аксай!D26+речная!D26+жаныспай!D26+иглик!D26+ковыльный!D26+калачи!D26+курский!D26+каракол!D26+орловка!D26+знаменка!D26+заречный!D26+любимовский!D26+двуречный!D26+#REF!+#REF!+#REF!+#REF!+#REF!+#REF!+#REF!+#REF!+#REF!+бузукская!D26+#REF!+#REF!</f>
        <v>#REF!</v>
      </c>
      <c r="E26" s="30" t="e">
        <f>'СШ №1'!E26+'СШ №2'!E26+'СШ №3'!E26+'СШ Серикова'!E26+'Алматинская НШ'!E26+аксай!E26+речная!E26+жаныспай!E26+иглик!E26+ковыльный!E26+калачи!E26+курский!E26+каракол!E26+орловка!E26+знаменка!E26+заречный!E26+любимовский!E26+двуречный!E26+#REF!+#REF!+#REF!+#REF!+#REF!+#REF!+#REF!+#REF!+#REF!+бузукская!E26+#REF!+#REF!</f>
        <v>#REF!</v>
      </c>
    </row>
    <row r="27" spans="1:6">
      <c r="A27" s="10" t="s">
        <v>4</v>
      </c>
      <c r="B27" s="11" t="s">
        <v>3</v>
      </c>
      <c r="C27" s="32" t="e">
        <f>'СШ №1'!C27+'СШ №2'!C27+'СШ №3'!C27+'СШ Серикова'!C27+'Алматинская НШ'!C27+аксай!C27+речная!C27+жаныспай!C27+иглик!C27+ковыльный!C27+калачи!C27+курский!C27+каракол!C27+орловка!C27+знаменка!C27+заречный!C27+любимовский!C27+двуречный!C27+#REF!+#REF!+#REF!+#REF!+#REF!+#REF!+#REF!+#REF!+#REF!+бузукская!C27+#REF!+#REF!</f>
        <v>#REF!</v>
      </c>
      <c r="D27" s="30" t="e">
        <f>'СШ №1'!D27+'СШ №2'!D27+'СШ №3'!D27+'СШ Серикова'!D27+'Алматинская НШ'!D27+аксай!D27+речная!D27+жаныспай!D27+иглик!D27+ковыльный!D27+калачи!D27+курский!D27+каракол!D27+орловка!D27+знаменка!D27+заречный!D27+любимовский!D27+двуречный!D27+#REF!+#REF!+#REF!+#REF!+#REF!+#REF!+#REF!+#REF!+#REF!+бузукская!D27+#REF!+#REF!</f>
        <v>#REF!</v>
      </c>
      <c r="E27" s="30" t="e">
        <f>'СШ №1'!E27+'СШ №2'!E27+'СШ №3'!E27+'СШ Серикова'!E27+'Алматинская НШ'!E27+аксай!E27+речная!E27+жаныспай!E27+иглик!E27+ковыльный!E27+калачи!E27+курский!E27+каракол!E27+орловка!E27+знаменка!E27+заречный!E27+любимовский!E27+двуречный!E27+#REF!+#REF!+#REF!+#REF!+#REF!+#REF!+#REF!+#REF!+#REF!+бузукская!E27+#REF!+#REF!</f>
        <v>#REF!</v>
      </c>
    </row>
    <row r="28" spans="1:6" ht="21.95" customHeight="1">
      <c r="A28" s="10" t="s">
        <v>26</v>
      </c>
      <c r="B28" s="6" t="s">
        <v>27</v>
      </c>
      <c r="C28" s="32" t="e">
        <f>'СШ №1'!C28+'СШ №2'!C28+'СШ №3'!C28+'СШ Серикова'!C28+'Алматинская НШ'!C28+аксай!C28+речная!C28+жаныспай!C28+иглик!C28+ковыльный!C28+калачи!C28+курский!C28+каракол!C28+орловка!C28+знаменка!C28+заречный!C28+любимовский!C28+двуречный!C28+#REF!+#REF!+#REF!+#REF!+#REF!+#REF!+#REF!+#REF!+#REF!+бузукская!C28+#REF!+#REF!</f>
        <v>#REF!</v>
      </c>
      <c r="D28" s="30" t="e">
        <f>'СШ №1'!D28+'СШ №2'!D28+'СШ №3'!D28+'СШ Серикова'!D28+'Алматинская НШ'!D28+аксай!D28+речная!D28+жаныспай!D28+иглик!D28+ковыльный!D28+калачи!D28+курский!D28+каракол!D28+орловка!D28+знаменка!D28+заречный!D28+любимовский!D28+двуречный!D28+#REF!+#REF!+#REF!+#REF!+#REF!+#REF!+#REF!+#REF!+#REF!+бузукская!D28+#REF!+#REF!</f>
        <v>#REF!</v>
      </c>
      <c r="E28" s="30" t="e">
        <f>'СШ №1'!E28+'СШ №2'!E28+'СШ №3'!E28+'СШ Серикова'!E28+'Алматинская НШ'!E28+аксай!E28+речная!E28+жаныспай!E28+иглик!E28+ковыльный!E28+калачи!E28+курский!E28+каракол!E28+орловка!E28+знаменка!E28+заречный!E28+любимовский!E28+двуречный!E28+#REF!+#REF!+#REF!+#REF!+#REF!+#REF!+#REF!+#REF!+#REF!+бузукская!E28+#REF!+#REF!</f>
        <v>#REF!</v>
      </c>
    </row>
    <row r="29" spans="1:6" ht="25.5">
      <c r="A29" s="5" t="s">
        <v>5</v>
      </c>
      <c r="B29" s="6" t="s">
        <v>2</v>
      </c>
      <c r="C29" s="32" t="e">
        <f>'СШ №1'!C29+'СШ №2'!C29+'СШ №3'!C29+'СШ Серикова'!C29+'Алматинская НШ'!C29+аксай!C29+речная!C29+жаныспай!C29+иглик!C29+ковыльный!C29+калачи!C29+курский!C29+каракол!C29+орловка!C29+знаменка!C29+заречный!C29+любимовский!C29+двуречный!C29+#REF!+#REF!+#REF!+#REF!+#REF!+#REF!+#REF!+#REF!+#REF!+бузукская!C29+#REF!+#REF!</f>
        <v>#REF!</v>
      </c>
      <c r="D29" s="30" t="e">
        <f>'СШ №1'!D29+'СШ №2'!D29+'СШ №3'!D29+'СШ Серикова'!D29+'Алматинская НШ'!D29+аксай!D29+речная!D29+жаныспай!D29+иглик!D29+ковыльный!D29+калачи!D29+курский!D29+каракол!D29+орловка!D29+знаменка!D29+заречный!D29+любимовский!D29+двуречный!D29+#REF!+#REF!+#REF!+#REF!+#REF!+#REF!+#REF!+#REF!+#REF!+бузукская!D29+#REF!+#REF!</f>
        <v>#REF!</v>
      </c>
      <c r="E29" s="30" t="e">
        <f>'СШ №1'!E29+'СШ №2'!E29+'СШ №3'!E29+'СШ Серикова'!E29+'Алматинская НШ'!E29+аксай!E29+речная!E29+жаныспай!E29+иглик!E29+ковыльный!E29+калачи!E29+курский!E29+каракол!E29+орловка!E29+знаменка!E29+заречный!E29+любимовский!E29+двуречный!E29+#REF!+#REF!+#REF!+#REF!+#REF!+#REF!+#REF!+#REF!+#REF!+бузукская!E29+#REF!+#REF!</f>
        <v>#REF!</v>
      </c>
      <c r="F29" s="18"/>
    </row>
    <row r="30" spans="1:6" ht="36.75">
      <c r="A30" s="12" t="s">
        <v>6</v>
      </c>
      <c r="B30" s="6" t="s">
        <v>2</v>
      </c>
      <c r="C30" s="32" t="e">
        <f>'СШ №1'!C30+'СШ №2'!C30+'СШ №3'!C30+'СШ Серикова'!C30+'Алматинская НШ'!C30+аксай!C30+речная!C30+жаныспай!C30+иглик!C30+ковыльный!C30+калачи!C30+курский!C30+каракол!C30+орловка!C30+знаменка!C30+заречный!C30+любимовский!C30+двуречный!C30+#REF!+#REF!+#REF!+#REF!+#REF!+#REF!+#REF!+#REF!+#REF!+бузукская!C30+#REF!+#REF!</f>
        <v>#REF!</v>
      </c>
      <c r="D30" s="30" t="e">
        <f>'СШ №1'!D30+'СШ №2'!D30+'СШ №3'!D30+'СШ Серикова'!D30+'Алматинская НШ'!D30+аксай!D30+речная!D30+жаныспай!D30+иглик!D30+ковыльный!D30+калачи!D30+курский!D30+каракол!D30+орловка!D30+знаменка!D30+заречный!D30+любимовский!D30+двуречный!D30+#REF!+#REF!+#REF!+#REF!+#REF!+#REF!+#REF!+#REF!+#REF!+бузукская!D30+#REF!+#REF!</f>
        <v>#REF!</v>
      </c>
      <c r="E30" s="30" t="e">
        <f>'СШ №1'!E30+'СШ №2'!E30+'СШ №3'!E30+'СШ Серикова'!E30+'Алматинская НШ'!E30+аксай!E30+речная!E30+жаныспай!E30+иглик!E30+ковыльный!E30+калачи!E30+курский!E30+каракол!E30+орловка!E30+знаменка!E30+заречный!E30+любимовский!E30+двуречный!E30+#REF!+#REF!+#REF!+#REF!+#REF!+#REF!+#REF!+#REF!+#REF!+бузукская!E30+#REF!+#REF!</f>
        <v>#REF!</v>
      </c>
    </row>
    <row r="31" spans="1:6" ht="25.5">
      <c r="A31" s="12" t="s">
        <v>7</v>
      </c>
      <c r="B31" s="6" t="s">
        <v>2</v>
      </c>
      <c r="C31" s="32" t="e">
        <f>'СШ №1'!C31+'СШ №2'!C31+'СШ №3'!C31+'СШ Серикова'!C31+'Алматинская НШ'!C31+аксай!C31+речная!C31+жаныспай!C31+иглик!C31+ковыльный!C31+калачи!C31+курский!C31+каракол!C31+орловка!C31+знаменка!C31+заречный!C31+любимовский!C31+двуречный!C31+#REF!+#REF!+#REF!+#REF!+#REF!+#REF!+#REF!+#REF!+#REF!+бузукская!C31+#REF!+#REF!</f>
        <v>#REF!</v>
      </c>
      <c r="D31" s="30" t="e">
        <f>'СШ №1'!D31+'СШ №2'!D31+'СШ №3'!D31+'СШ Серикова'!D31+'Алматинская НШ'!D31+аксай!D31+речная!D31+жаныспай!D31+иглик!D31+ковыльный!D31+калачи!D31+курский!D31+каракол!D31+орловка!D31+знаменка!D31+заречный!D31+любимовский!D31+двуречный!D31+#REF!+#REF!+#REF!+#REF!+#REF!+#REF!+#REF!+#REF!+#REF!+бузукская!D31+#REF!+#REF!</f>
        <v>#REF!</v>
      </c>
      <c r="E31" s="30" t="e">
        <f>'СШ №1'!E31+'СШ №2'!E31+'СШ №3'!E31+'СШ Серикова'!E31+'Алматинская НШ'!E31+аксай!E31+речная!E31+жаныспай!E31+иглик!E31+ковыльный!E31+калачи!E31+курский!E31+каракол!E31+орловка!E31+знаменка!E31+заречный!E31+любимовский!E31+двуречный!E31+#REF!+#REF!+#REF!+#REF!+#REF!+#REF!+#REF!+#REF!+#REF!+бузукская!E31+#REF!+#REF!</f>
        <v>#REF!</v>
      </c>
    </row>
    <row r="32" spans="1:6" ht="36.75">
      <c r="A32" s="12" t="s">
        <v>8</v>
      </c>
      <c r="B32" s="6" t="s">
        <v>2</v>
      </c>
      <c r="C32" s="32" t="e">
        <f>'СШ №1'!C32+'СШ №2'!C32+'СШ №3'!C32+'СШ Серикова'!C32+'Алматинская НШ'!C32+аксай!C32+речная!C32+жаныспай!C32+иглик!C32+ковыльный!C32+калачи!C32+курский!C32+каракол!C32+орловка!C32+знаменка!C32+заречный!C32+любимовский!C32+двуречный!C32+#REF!+#REF!+#REF!+#REF!+#REF!+#REF!+#REF!+#REF!+#REF!+бузукская!C32+#REF!+#REF!</f>
        <v>#REF!</v>
      </c>
      <c r="D32" s="30" t="e">
        <f>'СШ №1'!D32+'СШ №2'!D32+'СШ №3'!D32+'СШ Серикова'!D32+'Алматинская НШ'!D32+аксай!D32+речная!D32+жаныспай!D32+иглик!D32+ковыльный!D32+калачи!D32+курский!D32+каракол!D32+орловка!D32+знаменка!D32+заречный!D32+любимовский!D32+двуречный!D32+#REF!+#REF!+#REF!+#REF!+#REF!+#REF!+#REF!+#REF!+#REF!+бузукская!D32+#REF!+#REF!</f>
        <v>#REF!</v>
      </c>
      <c r="E32" s="30" t="e">
        <f>'СШ №1'!E32+'СШ №2'!E32+'СШ №3'!E32+'СШ Серикова'!E32+'Алматинская НШ'!E32+аксай!E32+речная!E32+жаныспай!E32+иглик!E32+ковыльный!E32+калачи!E32+курский!E32+каракол!E32+орловка!E32+знаменка!E32+заречный!E32+любимовский!E32+двуречный!E32+#REF!+#REF!+#REF!+#REF!+#REF!+#REF!+#REF!+#REF!+#REF!+бузукская!E32+#REF!+#REF!</f>
        <v>#REF!</v>
      </c>
    </row>
    <row r="33" spans="1:5" ht="54" customHeight="1">
      <c r="A33" s="12" t="s">
        <v>9</v>
      </c>
      <c r="B33" s="6" t="s">
        <v>2</v>
      </c>
      <c r="C33" s="32" t="e">
        <f>'СШ №1'!C33+'СШ №2'!C33+'СШ №3'!C33+'СШ Серикова'!C33+'Алматинская НШ'!C33+аксай!C33+речная!C33+жаныспай!C33+иглик!C33+ковыльный!C33+калачи!C33+курский!C33+каракол!C33+орловка!C33+знаменка!C33+заречный!C33+любимовский!C33+двуречный!C33+#REF!+#REF!+#REF!+#REF!+#REF!+#REF!+#REF!+#REF!+#REF!+бузукская!C33+#REF!+#REF!</f>
        <v>#REF!</v>
      </c>
      <c r="D33" s="30" t="e">
        <f>'СШ №1'!D33+'СШ №2'!D33+'СШ №3'!D33+'СШ Серикова'!D33+'Алматинская НШ'!D33+аксай!D33+речная!D33+жаныспай!D33+иглик!D33+ковыльный!D33+калачи!D33+курский!D33+каракол!D33+орловка!D33+знаменка!D33+заречный!D33+любимовский!D33+двуречный!D33+#REF!+#REF!+#REF!+#REF!+#REF!+#REF!+#REF!+#REF!+#REF!+бузукская!D33+#REF!+#REF!</f>
        <v>#REF!</v>
      </c>
      <c r="E33" s="30" t="e">
        <f>'СШ №1'!E33+'СШ №2'!E33+'СШ №3'!E33+'СШ Серикова'!E33+'Алматинская НШ'!E33+аксай!E33+речная!E33+жаныспай!E33+иглик!E33+ковыльный!E33+калачи!E33+курский!E33+каракол!E33+орловка!E33+знаменка!E33+заречный!E33+любимовский!E33+двуречный!E33+#REF!+#REF!+#REF!+#REF!+#REF!+#REF!+#REF!+#REF!+#REF!+бузукская!E33+#REF!+#REF!</f>
        <v>#REF!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C7" sqref="C1:G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3.5703125" style="36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42" customHeight="1">
      <c r="A4" s="56" t="s">
        <v>46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36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57</v>
      </c>
      <c r="D11" s="31">
        <v>57</v>
      </c>
      <c r="E11" s="31">
        <v>57</v>
      </c>
    </row>
    <row r="12" spans="1:7" ht="25.5">
      <c r="A12" s="10" t="s">
        <v>24</v>
      </c>
      <c r="B12" s="6" t="s">
        <v>2</v>
      </c>
      <c r="C12" s="31">
        <f>(C13-C32)/C11</f>
        <v>702.21578947368425</v>
      </c>
      <c r="D12" s="31">
        <f t="shared" ref="D12:E12" si="0">(D13-D32)/D11</f>
        <v>702.21578947368425</v>
      </c>
      <c r="E12" s="31">
        <f t="shared" si="0"/>
        <v>702.21578947368425</v>
      </c>
    </row>
    <row r="13" spans="1:7" ht="25.5">
      <c r="A13" s="5" t="s">
        <v>11</v>
      </c>
      <c r="B13" s="6" t="s">
        <v>2</v>
      </c>
      <c r="C13" s="31">
        <f>C15+C29+C30+C31+C32+C33</f>
        <v>40038.300000000003</v>
      </c>
      <c r="D13" s="31">
        <f>C13</f>
        <v>40038.300000000003</v>
      </c>
      <c r="E13" s="31">
        <f>E15+E29+E30+E31+E32+E33</f>
        <v>40038.300000000003</v>
      </c>
    </row>
    <row r="14" spans="1:7">
      <c r="A14" s="8" t="s">
        <v>0</v>
      </c>
      <c r="B14" s="9"/>
      <c r="C14" s="31">
        <v>0</v>
      </c>
      <c r="D14" s="31">
        <f t="shared" ref="D14:D33" si="1">C14</f>
        <v>0</v>
      </c>
      <c r="E14" s="31">
        <v>0</v>
      </c>
      <c r="G14" s="36"/>
    </row>
    <row r="15" spans="1:7" ht="25.5">
      <c r="A15" s="5" t="s">
        <v>12</v>
      </c>
      <c r="B15" s="6" t="s">
        <v>2</v>
      </c>
      <c r="C15" s="31">
        <f>C17+C20+C23+C26</f>
        <v>32606.300000000003</v>
      </c>
      <c r="D15" s="31">
        <f t="shared" si="1"/>
        <v>32606.300000000003</v>
      </c>
      <c r="E15" s="31">
        <f>E17+E20+E23+E26</f>
        <v>32606.300000000003</v>
      </c>
    </row>
    <row r="16" spans="1:7">
      <c r="A16" s="8" t="s">
        <v>1</v>
      </c>
      <c r="B16" s="9"/>
      <c r="C16" s="31">
        <v>0</v>
      </c>
      <c r="D16" s="31">
        <f t="shared" si="1"/>
        <v>0</v>
      </c>
      <c r="E16" s="31">
        <v>0</v>
      </c>
    </row>
    <row r="17" spans="1:7" s="18" customFormat="1" ht="25.5">
      <c r="A17" s="20" t="s">
        <v>30</v>
      </c>
      <c r="B17" s="17" t="s">
        <v>2</v>
      </c>
      <c r="C17" s="31">
        <v>2992.7</v>
      </c>
      <c r="D17" s="31">
        <f t="shared" si="1"/>
        <v>2992.7</v>
      </c>
      <c r="E17" s="31">
        <v>2992.7</v>
      </c>
      <c r="F17" s="34"/>
      <c r="G17" s="34"/>
    </row>
    <row r="18" spans="1:7" s="18" customFormat="1">
      <c r="A18" s="21" t="s">
        <v>4</v>
      </c>
      <c r="B18" s="22" t="s">
        <v>3</v>
      </c>
      <c r="C18" s="33">
        <v>2</v>
      </c>
      <c r="D18" s="31">
        <f t="shared" si="1"/>
        <v>2</v>
      </c>
      <c r="E18" s="33">
        <v>2</v>
      </c>
      <c r="F18" s="34"/>
      <c r="G18" s="34"/>
    </row>
    <row r="19" spans="1:7" s="18" customFormat="1" ht="21.95" customHeight="1">
      <c r="A19" s="21" t="s">
        <v>26</v>
      </c>
      <c r="B19" s="17" t="s">
        <v>27</v>
      </c>
      <c r="C19" s="31">
        <f>C17/C18/12*1000+200</f>
        <v>124895.83333333333</v>
      </c>
      <c r="D19" s="31">
        <f t="shared" si="1"/>
        <v>124895.83333333333</v>
      </c>
      <c r="E19" s="31">
        <f>E17*1000/12/E18</f>
        <v>124695.83333333333</v>
      </c>
      <c r="F19" s="34"/>
      <c r="G19" s="34"/>
    </row>
    <row r="20" spans="1:7" s="18" customFormat="1" ht="25.5">
      <c r="A20" s="20" t="s">
        <v>31</v>
      </c>
      <c r="B20" s="17" t="s">
        <v>2</v>
      </c>
      <c r="C20" s="31">
        <v>20998.400000000001</v>
      </c>
      <c r="D20" s="31">
        <f t="shared" si="1"/>
        <v>20998.400000000001</v>
      </c>
      <c r="E20" s="31">
        <v>20998.400000000001</v>
      </c>
      <c r="F20" s="34"/>
      <c r="G20" s="34"/>
    </row>
    <row r="21" spans="1:7" s="18" customFormat="1">
      <c r="A21" s="21" t="s">
        <v>4</v>
      </c>
      <c r="B21" s="22" t="s">
        <v>3</v>
      </c>
      <c r="C21" s="33">
        <v>16.7</v>
      </c>
      <c r="D21" s="31">
        <f t="shared" si="1"/>
        <v>16.7</v>
      </c>
      <c r="E21" s="33">
        <v>16.7</v>
      </c>
      <c r="F21" s="34"/>
      <c r="G21" s="34"/>
    </row>
    <row r="22" spans="1:7" ht="21.95" customHeight="1">
      <c r="A22" s="10" t="s">
        <v>26</v>
      </c>
      <c r="B22" s="6" t="s">
        <v>27</v>
      </c>
      <c r="C22" s="31">
        <f>C20/12/C21*1000</f>
        <v>104782.43512974054</v>
      </c>
      <c r="D22" s="31">
        <f t="shared" si="1"/>
        <v>104782.43512974054</v>
      </c>
      <c r="E22" s="31">
        <f t="shared" ref="E22" si="2">E20/12/E21*1000</f>
        <v>104782.43512974054</v>
      </c>
    </row>
    <row r="23" spans="1:7" ht="39">
      <c r="A23" s="14" t="s">
        <v>25</v>
      </c>
      <c r="B23" s="6" t="s">
        <v>2</v>
      </c>
      <c r="C23" s="31">
        <v>1783.4</v>
      </c>
      <c r="D23" s="31">
        <f t="shared" si="1"/>
        <v>1783.4</v>
      </c>
      <c r="E23" s="31">
        <v>1783.4</v>
      </c>
    </row>
    <row r="24" spans="1:7">
      <c r="A24" s="10" t="s">
        <v>4</v>
      </c>
      <c r="B24" s="11" t="s">
        <v>3</v>
      </c>
      <c r="C24" s="33">
        <v>2.5</v>
      </c>
      <c r="D24" s="31">
        <f t="shared" si="1"/>
        <v>2.5</v>
      </c>
      <c r="E24" s="33">
        <v>2.5</v>
      </c>
    </row>
    <row r="25" spans="1:7" ht="21.95" customHeight="1">
      <c r="A25" s="10" t="s">
        <v>26</v>
      </c>
      <c r="B25" s="6" t="s">
        <v>27</v>
      </c>
      <c r="C25" s="31">
        <f>C23/C24/12*1000</f>
        <v>59446.666666666664</v>
      </c>
      <c r="D25" s="31">
        <f t="shared" si="1"/>
        <v>59446.666666666664</v>
      </c>
      <c r="E25" s="31">
        <f t="shared" ref="E25" si="3">E23/E24/12*1000</f>
        <v>59446.666666666664</v>
      </c>
    </row>
    <row r="26" spans="1:7" ht="25.5">
      <c r="A26" s="7" t="s">
        <v>23</v>
      </c>
      <c r="B26" s="6" t="s">
        <v>2</v>
      </c>
      <c r="C26" s="31">
        <v>6831.8</v>
      </c>
      <c r="D26" s="31">
        <f t="shared" si="1"/>
        <v>6831.8</v>
      </c>
      <c r="E26" s="31">
        <v>6831.8</v>
      </c>
    </row>
    <row r="27" spans="1:7">
      <c r="A27" s="10" t="s">
        <v>4</v>
      </c>
      <c r="B27" s="11" t="s">
        <v>3</v>
      </c>
      <c r="C27" s="33">
        <v>11.8</v>
      </c>
      <c r="D27" s="31">
        <f t="shared" si="1"/>
        <v>11.8</v>
      </c>
      <c r="E27" s="33">
        <v>11.8</v>
      </c>
    </row>
    <row r="28" spans="1:7" ht="21.95" customHeight="1">
      <c r="A28" s="10" t="s">
        <v>26</v>
      </c>
      <c r="B28" s="6" t="s">
        <v>27</v>
      </c>
      <c r="C28" s="31">
        <f>C26/12/C27*1000</f>
        <v>48247.175141242944</v>
      </c>
      <c r="D28" s="31">
        <f t="shared" si="1"/>
        <v>48247.175141242944</v>
      </c>
      <c r="E28" s="31">
        <f t="shared" ref="E28" si="4">E26/12/E27*1000</f>
        <v>48247.175141242944</v>
      </c>
    </row>
    <row r="29" spans="1:7" ht="25.5">
      <c r="A29" s="5" t="s">
        <v>5</v>
      </c>
      <c r="B29" s="6" t="s">
        <v>2</v>
      </c>
      <c r="C29" s="31">
        <v>2741</v>
      </c>
      <c r="D29" s="31">
        <f t="shared" si="1"/>
        <v>2741</v>
      </c>
      <c r="E29" s="31">
        <v>2741</v>
      </c>
    </row>
    <row r="30" spans="1:7" ht="36.75">
      <c r="A30" s="12" t="s">
        <v>6</v>
      </c>
      <c r="B30" s="6" t="s">
        <v>2</v>
      </c>
      <c r="C30" s="31">
        <v>1008</v>
      </c>
      <c r="D30" s="31">
        <v>1008</v>
      </c>
      <c r="E30" s="31">
        <v>1008</v>
      </c>
    </row>
    <row r="31" spans="1:7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7" ht="36.75">
      <c r="A32" s="12" t="s">
        <v>8</v>
      </c>
      <c r="B32" s="6" t="s">
        <v>2</v>
      </c>
      <c r="C32" s="31">
        <v>12</v>
      </c>
      <c r="D32" s="31">
        <f t="shared" si="1"/>
        <v>12</v>
      </c>
      <c r="E32" s="31">
        <v>12</v>
      </c>
    </row>
    <row r="33" spans="1:5" ht="38.25" customHeight="1">
      <c r="A33" s="12" t="s">
        <v>9</v>
      </c>
      <c r="B33" s="6" t="s">
        <v>2</v>
      </c>
      <c r="C33" s="31">
        <v>3671</v>
      </c>
      <c r="D33" s="31">
        <f t="shared" si="1"/>
        <v>3671</v>
      </c>
      <c r="E33" s="31">
        <v>3671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C7" sqref="C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3.85546875" style="36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49.5" customHeight="1">
      <c r="A4" s="56" t="s">
        <v>47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45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  <c r="F10" s="34" t="s">
        <v>32</v>
      </c>
    </row>
    <row r="11" spans="1:7">
      <c r="A11" s="5" t="s">
        <v>21</v>
      </c>
      <c r="B11" s="6" t="s">
        <v>10</v>
      </c>
      <c r="C11" s="31">
        <v>82</v>
      </c>
      <c r="D11" s="31">
        <v>82</v>
      </c>
      <c r="E11" s="31">
        <v>82</v>
      </c>
    </row>
    <row r="12" spans="1:7" ht="25.5">
      <c r="A12" s="10" t="s">
        <v>24</v>
      </c>
      <c r="B12" s="6" t="s">
        <v>2</v>
      </c>
      <c r="C12" s="31">
        <f>(C13-C32)/C11</f>
        <v>641.88780487804877</v>
      </c>
      <c r="D12" s="31">
        <f t="shared" ref="D12:E12" si="0">(D13-D32)/D11</f>
        <v>641.88780487804877</v>
      </c>
      <c r="E12" s="31">
        <f t="shared" si="0"/>
        <v>641.88780487804877</v>
      </c>
    </row>
    <row r="13" spans="1:7" ht="25.5">
      <c r="A13" s="5" t="s">
        <v>11</v>
      </c>
      <c r="B13" s="6" t="s">
        <v>2</v>
      </c>
      <c r="C13" s="31">
        <f>C15+C29+C30+C31+C32+C33</f>
        <v>52653.799999999996</v>
      </c>
      <c r="D13" s="31">
        <f>C13</f>
        <v>52653.799999999996</v>
      </c>
      <c r="E13" s="31">
        <f>E15+E29+E30+E31+E32+E33</f>
        <v>52653.799999999996</v>
      </c>
    </row>
    <row r="14" spans="1:7">
      <c r="A14" s="8" t="s">
        <v>0</v>
      </c>
      <c r="B14" s="9"/>
      <c r="C14" s="31"/>
      <c r="D14" s="31">
        <f t="shared" ref="D14:D33" si="1">C14</f>
        <v>0</v>
      </c>
      <c r="E14" s="31"/>
      <c r="G14" s="15"/>
    </row>
    <row r="15" spans="1:7" ht="25.5">
      <c r="A15" s="5" t="s">
        <v>12</v>
      </c>
      <c r="B15" s="6" t="s">
        <v>2</v>
      </c>
      <c r="C15" s="25">
        <v>39917.599999999999</v>
      </c>
      <c r="D15" s="25">
        <v>39917.599999999999</v>
      </c>
      <c r="E15" s="25">
        <v>39917.599999999999</v>
      </c>
    </row>
    <row r="16" spans="1:7">
      <c r="A16" s="8" t="s">
        <v>1</v>
      </c>
      <c r="B16" s="9"/>
      <c r="C16" s="25"/>
      <c r="D16" s="25"/>
      <c r="E16" s="25"/>
    </row>
    <row r="17" spans="1:6" s="18" customFormat="1" ht="25.5">
      <c r="A17" s="20" t="s">
        <v>30</v>
      </c>
      <c r="B17" s="17" t="s">
        <v>2</v>
      </c>
      <c r="C17" s="25">
        <v>4308.8</v>
      </c>
      <c r="D17" s="25">
        <v>4308.8</v>
      </c>
      <c r="E17" s="25">
        <v>4308.8</v>
      </c>
      <c r="F17" s="34"/>
    </row>
    <row r="18" spans="1:6" s="18" customFormat="1">
      <c r="A18" s="21" t="s">
        <v>4</v>
      </c>
      <c r="B18" s="22" t="s">
        <v>3</v>
      </c>
      <c r="C18" s="26">
        <v>3</v>
      </c>
      <c r="D18" s="26">
        <v>3</v>
      </c>
      <c r="E18" s="26">
        <v>3</v>
      </c>
      <c r="F18" s="34"/>
    </row>
    <row r="19" spans="1:6" s="18" customFormat="1" ht="21.95" customHeight="1">
      <c r="A19" s="21" t="s">
        <v>26</v>
      </c>
      <c r="B19" s="17" t="s">
        <v>27</v>
      </c>
      <c r="C19" s="25">
        <v>119688.9</v>
      </c>
      <c r="D19" s="25">
        <v>119688.9</v>
      </c>
      <c r="E19" s="25">
        <v>119688.9</v>
      </c>
      <c r="F19" s="34"/>
    </row>
    <row r="20" spans="1:6" s="18" customFormat="1" ht="25.5">
      <c r="A20" s="20" t="s">
        <v>31</v>
      </c>
      <c r="B20" s="17" t="s">
        <v>2</v>
      </c>
      <c r="C20" s="25">
        <v>26293.200000000001</v>
      </c>
      <c r="D20" s="25">
        <v>26293.200000000001</v>
      </c>
      <c r="E20" s="25">
        <v>26293.200000000001</v>
      </c>
      <c r="F20" s="34"/>
    </row>
    <row r="21" spans="1:6">
      <c r="A21" s="10" t="s">
        <v>4</v>
      </c>
      <c r="B21" s="11" t="s">
        <v>3</v>
      </c>
      <c r="C21" s="26">
        <v>14</v>
      </c>
      <c r="D21" s="26">
        <v>14</v>
      </c>
      <c r="E21" s="26">
        <v>14</v>
      </c>
    </row>
    <row r="22" spans="1:6" ht="21.95" customHeight="1">
      <c r="A22" s="10" t="s">
        <v>26</v>
      </c>
      <c r="B22" s="6" t="s">
        <v>27</v>
      </c>
      <c r="C22" s="25">
        <f t="shared" ref="C22:E22" si="2">C20/12/C21*1000</f>
        <v>156507.14285714284</v>
      </c>
      <c r="D22" s="25">
        <f t="shared" si="2"/>
        <v>156507.14285714284</v>
      </c>
      <c r="E22" s="25">
        <f t="shared" si="2"/>
        <v>156507.14285714284</v>
      </c>
    </row>
    <row r="23" spans="1:6" ht="39">
      <c r="A23" s="14" t="s">
        <v>25</v>
      </c>
      <c r="B23" s="6" t="s">
        <v>2</v>
      </c>
      <c r="C23" s="25">
        <v>2769.2</v>
      </c>
      <c r="D23" s="25">
        <v>2769.2</v>
      </c>
      <c r="E23" s="25">
        <v>2769.2</v>
      </c>
    </row>
    <row r="24" spans="1:6">
      <c r="A24" s="10" t="s">
        <v>4</v>
      </c>
      <c r="B24" s="11" t="s">
        <v>3</v>
      </c>
      <c r="C24" s="26">
        <v>3</v>
      </c>
      <c r="D24" s="26">
        <v>3</v>
      </c>
      <c r="E24" s="26">
        <v>3</v>
      </c>
    </row>
    <row r="25" spans="1:6" ht="21.95" customHeight="1">
      <c r="A25" s="10" t="s">
        <v>26</v>
      </c>
      <c r="B25" s="6" t="s">
        <v>27</v>
      </c>
      <c r="C25" s="25">
        <f t="shared" ref="C25:E25" si="3">C23/C24/12*1000</f>
        <v>76922.222222222219</v>
      </c>
      <c r="D25" s="25">
        <f t="shared" si="3"/>
        <v>76922.222222222219</v>
      </c>
      <c r="E25" s="25">
        <f t="shared" si="3"/>
        <v>76922.222222222219</v>
      </c>
    </row>
    <row r="26" spans="1:6" ht="25.5">
      <c r="A26" s="7" t="s">
        <v>23</v>
      </c>
      <c r="B26" s="6" t="s">
        <v>2</v>
      </c>
      <c r="C26" s="25">
        <v>6546.4</v>
      </c>
      <c r="D26" s="25">
        <v>6546.4</v>
      </c>
      <c r="E26" s="25">
        <v>6546.4</v>
      </c>
    </row>
    <row r="27" spans="1:6">
      <c r="A27" s="10" t="s">
        <v>4</v>
      </c>
      <c r="B27" s="11" t="s">
        <v>3</v>
      </c>
      <c r="C27" s="26">
        <v>10</v>
      </c>
      <c r="D27" s="26">
        <v>10</v>
      </c>
      <c r="E27" s="26">
        <v>10</v>
      </c>
    </row>
    <row r="28" spans="1:6" ht="21.95" customHeight="1">
      <c r="A28" s="10" t="s">
        <v>26</v>
      </c>
      <c r="B28" s="6" t="s">
        <v>27</v>
      </c>
      <c r="C28" s="25">
        <f t="shared" ref="C28:E28" si="4">C26/12/C27*1000</f>
        <v>54553.333333333328</v>
      </c>
      <c r="D28" s="25">
        <f t="shared" si="4"/>
        <v>54553.333333333328</v>
      </c>
      <c r="E28" s="25">
        <f t="shared" si="4"/>
        <v>54553.333333333328</v>
      </c>
    </row>
    <row r="29" spans="1:6" ht="25.5">
      <c r="A29" s="5" t="s">
        <v>5</v>
      </c>
      <c r="B29" s="6" t="s">
        <v>2</v>
      </c>
      <c r="C29" s="25">
        <v>3963.2</v>
      </c>
      <c r="D29" s="25">
        <v>3963.2</v>
      </c>
      <c r="E29" s="25">
        <v>3963.2</v>
      </c>
    </row>
    <row r="30" spans="1:6" ht="36.75">
      <c r="A30" s="12" t="s">
        <v>6</v>
      </c>
      <c r="B30" s="6" t="s">
        <v>2</v>
      </c>
      <c r="C30" s="31">
        <v>7583</v>
      </c>
      <c r="D30" s="31">
        <f t="shared" si="1"/>
        <v>7583</v>
      </c>
      <c r="E30" s="31">
        <v>7583</v>
      </c>
    </row>
    <row r="31" spans="1:6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19</v>
      </c>
      <c r="D32" s="31">
        <f t="shared" si="1"/>
        <v>19</v>
      </c>
      <c r="E32" s="31">
        <v>19</v>
      </c>
    </row>
    <row r="33" spans="1:5" ht="38.25" customHeight="1">
      <c r="A33" s="12" t="s">
        <v>9</v>
      </c>
      <c r="B33" s="6" t="s">
        <v>2</v>
      </c>
      <c r="C33" s="31">
        <v>1171</v>
      </c>
      <c r="D33" s="31">
        <f t="shared" si="1"/>
        <v>1171</v>
      </c>
      <c r="E33" s="31">
        <v>1171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0" workbookViewId="0">
      <selection activeCell="C10" sqref="C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3.28515625" style="36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45.75" customHeight="1">
      <c r="A4" s="56" t="s">
        <v>48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34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5</v>
      </c>
      <c r="D11" s="31">
        <v>5</v>
      </c>
      <c r="E11" s="31">
        <v>5</v>
      </c>
    </row>
    <row r="12" spans="1:7" ht="25.5">
      <c r="A12" s="10" t="s">
        <v>24</v>
      </c>
      <c r="B12" s="6" t="s">
        <v>2</v>
      </c>
      <c r="C12" s="31">
        <f>(C13--C32)/C11</f>
        <v>2255.6400000000003</v>
      </c>
      <c r="D12" s="31">
        <f t="shared" ref="D12:E12" si="0">(D13--D32)/D11</f>
        <v>2255.6400000000003</v>
      </c>
      <c r="E12" s="31">
        <f t="shared" si="0"/>
        <v>2255.6400000000003</v>
      </c>
    </row>
    <row r="13" spans="1:7" ht="25.5">
      <c r="A13" s="5" t="s">
        <v>11</v>
      </c>
      <c r="B13" s="6" t="s">
        <v>2</v>
      </c>
      <c r="C13" s="31">
        <f>C15+C29+C30+C31+C32+C33</f>
        <v>11265.2</v>
      </c>
      <c r="D13" s="31">
        <f>C13</f>
        <v>11265.2</v>
      </c>
      <c r="E13" s="31">
        <f>E15+E29+E30+E32+E33</f>
        <v>11265.2</v>
      </c>
    </row>
    <row r="14" spans="1:7">
      <c r="A14" s="8" t="s">
        <v>0</v>
      </c>
      <c r="B14" s="9"/>
      <c r="C14" s="31"/>
      <c r="D14" s="31">
        <f t="shared" ref="D14:D33" si="1">C14</f>
        <v>0</v>
      </c>
      <c r="E14" s="31"/>
      <c r="G14" s="15"/>
    </row>
    <row r="15" spans="1:7" ht="25.5">
      <c r="A15" s="5" t="s">
        <v>12</v>
      </c>
      <c r="B15" s="6" t="s">
        <v>2</v>
      </c>
      <c r="C15" s="31">
        <f t="shared" ref="C15:D15" si="2">C20+C23+C26</f>
        <v>8623.2000000000007</v>
      </c>
      <c r="D15" s="31">
        <f t="shared" si="2"/>
        <v>8623.2000000000007</v>
      </c>
      <c r="E15" s="31">
        <f>E20+E23+E26</f>
        <v>8623.2000000000007</v>
      </c>
    </row>
    <row r="16" spans="1:7">
      <c r="A16" s="8" t="s">
        <v>1</v>
      </c>
      <c r="B16" s="9"/>
      <c r="C16" s="31"/>
      <c r="D16" s="31"/>
      <c r="E16" s="31"/>
    </row>
    <row r="17" spans="1:6" s="18" customFormat="1" ht="25.5">
      <c r="A17" s="20" t="s">
        <v>30</v>
      </c>
      <c r="B17" s="17" t="s">
        <v>2</v>
      </c>
      <c r="C17" s="31">
        <v>0</v>
      </c>
      <c r="D17" s="31">
        <v>0</v>
      </c>
      <c r="E17" s="31">
        <v>0</v>
      </c>
      <c r="F17" s="34"/>
    </row>
    <row r="18" spans="1:6" s="18" customFormat="1">
      <c r="A18" s="21" t="s">
        <v>4</v>
      </c>
      <c r="B18" s="22" t="s">
        <v>3</v>
      </c>
      <c r="C18" s="33"/>
      <c r="D18" s="31"/>
      <c r="E18" s="33"/>
      <c r="F18" s="34"/>
    </row>
    <row r="19" spans="1:6" s="18" customFormat="1" ht="21.95" customHeight="1">
      <c r="A19" s="21" t="s">
        <v>26</v>
      </c>
      <c r="B19" s="17" t="s">
        <v>27</v>
      </c>
      <c r="C19" s="31"/>
      <c r="D19" s="31"/>
      <c r="E19" s="31"/>
      <c r="F19" s="34"/>
    </row>
    <row r="20" spans="1:6" s="18" customFormat="1" ht="25.5">
      <c r="A20" s="20" t="s">
        <v>31</v>
      </c>
      <c r="B20" s="17" t="s">
        <v>2</v>
      </c>
      <c r="C20" s="31">
        <v>3577.2</v>
      </c>
      <c r="D20" s="31">
        <v>3577.2</v>
      </c>
      <c r="E20" s="31">
        <v>3577.2</v>
      </c>
      <c r="F20" s="34"/>
    </row>
    <row r="21" spans="1:6" s="18" customFormat="1">
      <c r="A21" s="21" t="s">
        <v>4</v>
      </c>
      <c r="B21" s="22" t="s">
        <v>3</v>
      </c>
      <c r="C21" s="33">
        <v>5.5</v>
      </c>
      <c r="D21" s="33">
        <v>5.5</v>
      </c>
      <c r="E21" s="33">
        <v>5.5</v>
      </c>
      <c r="F21" s="34"/>
    </row>
    <row r="22" spans="1:6" ht="21.95" customHeight="1">
      <c r="A22" s="10" t="s">
        <v>26</v>
      </c>
      <c r="B22" s="6" t="s">
        <v>27</v>
      </c>
      <c r="C22" s="31">
        <f t="shared" ref="C22:E22" si="3">C20/12/C21*1000</f>
        <v>54199.999999999993</v>
      </c>
      <c r="D22" s="31">
        <f t="shared" si="3"/>
        <v>54199.999999999993</v>
      </c>
      <c r="E22" s="31">
        <f t="shared" si="3"/>
        <v>54199.999999999993</v>
      </c>
    </row>
    <row r="23" spans="1:6" ht="39">
      <c r="A23" s="14" t="s">
        <v>25</v>
      </c>
      <c r="B23" s="6" t="s">
        <v>2</v>
      </c>
      <c r="C23" s="31">
        <v>851.2</v>
      </c>
      <c r="D23" s="31">
        <v>851.2</v>
      </c>
      <c r="E23" s="31">
        <v>851.2</v>
      </c>
    </row>
    <row r="24" spans="1:6">
      <c r="A24" s="10" t="s">
        <v>4</v>
      </c>
      <c r="B24" s="11" t="s">
        <v>3</v>
      </c>
      <c r="C24" s="33">
        <v>0.8</v>
      </c>
      <c r="D24" s="33">
        <v>0.8</v>
      </c>
      <c r="E24" s="33">
        <v>0.8</v>
      </c>
    </row>
    <row r="25" spans="1:6" ht="21.95" customHeight="1">
      <c r="A25" s="10" t="s">
        <v>26</v>
      </c>
      <c r="B25" s="6" t="s">
        <v>27</v>
      </c>
      <c r="C25" s="31">
        <f t="shared" ref="C25:E25" si="4">C23/C24/12*1000</f>
        <v>88666.666666666672</v>
      </c>
      <c r="D25" s="31">
        <f t="shared" si="4"/>
        <v>88666.666666666672</v>
      </c>
      <c r="E25" s="31">
        <f t="shared" si="4"/>
        <v>88666.666666666672</v>
      </c>
    </row>
    <row r="26" spans="1:6" ht="25.5">
      <c r="A26" s="7" t="s">
        <v>23</v>
      </c>
      <c r="B26" s="6" t="s">
        <v>2</v>
      </c>
      <c r="C26" s="31">
        <v>4194.8</v>
      </c>
      <c r="D26" s="31">
        <v>4194.8</v>
      </c>
      <c r="E26" s="31">
        <v>4194.8</v>
      </c>
    </row>
    <row r="27" spans="1:6">
      <c r="A27" s="10" t="s">
        <v>4</v>
      </c>
      <c r="B27" s="11" t="s">
        <v>3</v>
      </c>
      <c r="C27" s="33">
        <v>6.6</v>
      </c>
      <c r="D27" s="33">
        <v>6.6</v>
      </c>
      <c r="E27" s="33">
        <v>6.6</v>
      </c>
    </row>
    <row r="28" spans="1:6" ht="21.95" customHeight="1">
      <c r="A28" s="10" t="s">
        <v>26</v>
      </c>
      <c r="B28" s="6" t="s">
        <v>27</v>
      </c>
      <c r="C28" s="31">
        <f t="shared" ref="C28:E28" si="5">C26/12/C27*1000</f>
        <v>52964.646464646466</v>
      </c>
      <c r="D28" s="31">
        <f t="shared" si="5"/>
        <v>52964.646464646466</v>
      </c>
      <c r="E28" s="31">
        <f t="shared" si="5"/>
        <v>52964.646464646466</v>
      </c>
    </row>
    <row r="29" spans="1:6" ht="25.5">
      <c r="A29" s="5" t="s">
        <v>5</v>
      </c>
      <c r="B29" s="6" t="s">
        <v>2</v>
      </c>
      <c r="C29" s="31">
        <v>1250</v>
      </c>
      <c r="D29" s="31">
        <v>1250</v>
      </c>
      <c r="E29" s="31">
        <v>1250</v>
      </c>
    </row>
    <row r="30" spans="1:6" ht="36.75">
      <c r="A30" s="12" t="s">
        <v>6</v>
      </c>
      <c r="B30" s="6" t="s">
        <v>2</v>
      </c>
      <c r="C30" s="31">
        <v>340</v>
      </c>
      <c r="D30" s="31">
        <f t="shared" si="1"/>
        <v>340</v>
      </c>
      <c r="E30" s="31">
        <v>340</v>
      </c>
    </row>
    <row r="31" spans="1:6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13</v>
      </c>
      <c r="D32" s="31">
        <f t="shared" si="1"/>
        <v>13</v>
      </c>
      <c r="E32" s="31">
        <v>13</v>
      </c>
    </row>
    <row r="33" spans="1:5" ht="38.25" customHeight="1">
      <c r="A33" s="12" t="s">
        <v>9</v>
      </c>
      <c r="B33" s="6" t="s">
        <v>2</v>
      </c>
      <c r="C33" s="31">
        <v>1039</v>
      </c>
      <c r="D33" s="31">
        <f t="shared" si="1"/>
        <v>1039</v>
      </c>
      <c r="E33" s="31">
        <v>1039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0" workbookViewId="0">
      <selection activeCell="C10" sqref="C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5.42578125" style="36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48" customHeight="1">
      <c r="A4" s="56" t="s">
        <v>49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36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122</v>
      </c>
      <c r="D11" s="31">
        <v>122</v>
      </c>
      <c r="E11" s="31">
        <v>122</v>
      </c>
    </row>
    <row r="12" spans="1:7" ht="25.5">
      <c r="A12" s="10" t="s">
        <v>24</v>
      </c>
      <c r="B12" s="6" t="s">
        <v>2</v>
      </c>
      <c r="C12" s="31">
        <f>(C13-C32)/C11</f>
        <v>415.47213114754095</v>
      </c>
      <c r="D12" s="31">
        <f t="shared" ref="D12:E12" si="0">(D13-D32)/D11</f>
        <v>415.47213114754095</v>
      </c>
      <c r="E12" s="31">
        <f t="shared" si="0"/>
        <v>415.47213114754095</v>
      </c>
    </row>
    <row r="13" spans="1:7" ht="25.5">
      <c r="A13" s="5" t="s">
        <v>11</v>
      </c>
      <c r="B13" s="6" t="s">
        <v>2</v>
      </c>
      <c r="C13" s="31">
        <f>C15+C29+C30+C31+C32+C33</f>
        <v>51202.6</v>
      </c>
      <c r="D13" s="31">
        <f>C13</f>
        <v>51202.6</v>
      </c>
      <c r="E13" s="31">
        <f>E15+E29+E30+E31+E32+E33</f>
        <v>51202.6</v>
      </c>
    </row>
    <row r="14" spans="1:7">
      <c r="A14" s="8" t="s">
        <v>0</v>
      </c>
      <c r="B14" s="9"/>
      <c r="C14" s="31"/>
      <c r="D14" s="31">
        <f t="shared" ref="D14:D33" si="1">C14</f>
        <v>0</v>
      </c>
      <c r="E14" s="31"/>
      <c r="G14" s="15"/>
    </row>
    <row r="15" spans="1:7" ht="25.5">
      <c r="A15" s="5" t="s">
        <v>12</v>
      </c>
      <c r="B15" s="6" t="s">
        <v>2</v>
      </c>
      <c r="C15" s="31">
        <v>36701.599999999999</v>
      </c>
      <c r="D15" s="31">
        <v>36701.599999999999</v>
      </c>
      <c r="E15" s="31">
        <v>36701.599999999999</v>
      </c>
    </row>
    <row r="16" spans="1:7">
      <c r="A16" s="8" t="s">
        <v>1</v>
      </c>
      <c r="B16" s="9"/>
      <c r="C16" s="31"/>
      <c r="D16" s="31"/>
      <c r="E16" s="31"/>
    </row>
    <row r="17" spans="1:6" s="18" customFormat="1" ht="25.5">
      <c r="A17" s="20" t="s">
        <v>30</v>
      </c>
      <c r="B17" s="17" t="s">
        <v>2</v>
      </c>
      <c r="C17" s="31">
        <v>2886.8</v>
      </c>
      <c r="D17" s="31">
        <v>2886.8</v>
      </c>
      <c r="E17" s="31">
        <v>2886.8</v>
      </c>
      <c r="F17" s="34"/>
    </row>
    <row r="18" spans="1:6" s="18" customFormat="1">
      <c r="A18" s="21" t="s">
        <v>4</v>
      </c>
      <c r="B18" s="22" t="s">
        <v>3</v>
      </c>
      <c r="C18" s="31">
        <v>2</v>
      </c>
      <c r="D18" s="31">
        <v>2</v>
      </c>
      <c r="E18" s="31">
        <v>2</v>
      </c>
      <c r="F18" s="34"/>
    </row>
    <row r="19" spans="1:6" s="18" customFormat="1" ht="21.95" customHeight="1">
      <c r="A19" s="21" t="s">
        <v>26</v>
      </c>
      <c r="B19" s="17" t="s">
        <v>27</v>
      </c>
      <c r="C19" s="31">
        <f t="shared" ref="C19:D19" si="2">C17*1000/12/C18</f>
        <v>120283.33333333333</v>
      </c>
      <c r="D19" s="31">
        <f t="shared" si="2"/>
        <v>120283.33333333333</v>
      </c>
      <c r="E19" s="31">
        <f>E17*1000/12/E18</f>
        <v>120283.33333333333</v>
      </c>
      <c r="F19" s="34"/>
    </row>
    <row r="20" spans="1:6" s="18" customFormat="1" ht="25.5">
      <c r="A20" s="20" t="s">
        <v>31</v>
      </c>
      <c r="B20" s="17" t="s">
        <v>2</v>
      </c>
      <c r="C20" s="31">
        <v>25912.400000000001</v>
      </c>
      <c r="D20" s="31">
        <v>25912.400000000001</v>
      </c>
      <c r="E20" s="31">
        <v>25912.400000000001</v>
      </c>
      <c r="F20" s="34"/>
    </row>
    <row r="21" spans="1:6" s="18" customFormat="1">
      <c r="A21" s="21" t="s">
        <v>4</v>
      </c>
      <c r="B21" s="22" t="s">
        <v>3</v>
      </c>
      <c r="C21" s="31">
        <v>16</v>
      </c>
      <c r="D21" s="31">
        <v>16</v>
      </c>
      <c r="E21" s="31">
        <v>16</v>
      </c>
      <c r="F21" s="34"/>
    </row>
    <row r="22" spans="1:6" ht="21.95" customHeight="1">
      <c r="A22" s="10" t="s">
        <v>26</v>
      </c>
      <c r="B22" s="6" t="s">
        <v>27</v>
      </c>
      <c r="C22" s="31">
        <f t="shared" ref="C22:E22" si="3">C20/12/C21*1000</f>
        <v>134960.41666666669</v>
      </c>
      <c r="D22" s="31">
        <f t="shared" si="3"/>
        <v>134960.41666666669</v>
      </c>
      <c r="E22" s="31">
        <f t="shared" si="3"/>
        <v>134960.41666666669</v>
      </c>
    </row>
    <row r="23" spans="1:6" ht="39">
      <c r="A23" s="14" t="s">
        <v>25</v>
      </c>
      <c r="B23" s="6" t="s">
        <v>2</v>
      </c>
      <c r="C23" s="31">
        <v>1440</v>
      </c>
      <c r="D23" s="31">
        <v>1440</v>
      </c>
      <c r="E23" s="31">
        <v>1440</v>
      </c>
    </row>
    <row r="24" spans="1:6">
      <c r="A24" s="10" t="s">
        <v>4</v>
      </c>
      <c r="B24" s="11" t="s">
        <v>3</v>
      </c>
      <c r="C24" s="31">
        <v>2</v>
      </c>
      <c r="D24" s="31">
        <v>2</v>
      </c>
      <c r="E24" s="31">
        <v>2</v>
      </c>
    </row>
    <row r="25" spans="1:6" ht="21.95" customHeight="1">
      <c r="A25" s="10" t="s">
        <v>26</v>
      </c>
      <c r="B25" s="6" t="s">
        <v>27</v>
      </c>
      <c r="C25" s="31">
        <f t="shared" ref="C25:E25" si="4">C23/C24/12*1000</f>
        <v>60000</v>
      </c>
      <c r="D25" s="31">
        <f t="shared" si="4"/>
        <v>60000</v>
      </c>
      <c r="E25" s="31">
        <f t="shared" si="4"/>
        <v>60000</v>
      </c>
      <c r="F25" s="34" t="s">
        <v>32</v>
      </c>
    </row>
    <row r="26" spans="1:6" ht="25.5">
      <c r="A26" s="7" t="s">
        <v>23</v>
      </c>
      <c r="B26" s="6" t="s">
        <v>2</v>
      </c>
      <c r="C26" s="31">
        <v>6462.4</v>
      </c>
      <c r="D26" s="31">
        <v>6462.4</v>
      </c>
      <c r="E26" s="31">
        <v>6462.4</v>
      </c>
    </row>
    <row r="27" spans="1:6">
      <c r="A27" s="10" t="s">
        <v>4</v>
      </c>
      <c r="B27" s="11" t="s">
        <v>3</v>
      </c>
      <c r="C27" s="31">
        <v>10</v>
      </c>
      <c r="D27" s="31">
        <v>10</v>
      </c>
      <c r="E27" s="31">
        <v>10</v>
      </c>
    </row>
    <row r="28" spans="1:6" ht="21.95" customHeight="1">
      <c r="A28" s="10" t="s">
        <v>26</v>
      </c>
      <c r="B28" s="6" t="s">
        <v>27</v>
      </c>
      <c r="C28" s="31">
        <f t="shared" ref="C28:E28" si="5">C26/12/C27*1000</f>
        <v>53853.333333333328</v>
      </c>
      <c r="D28" s="31">
        <f t="shared" si="5"/>
        <v>53853.333333333328</v>
      </c>
      <c r="E28" s="31">
        <f t="shared" si="5"/>
        <v>53853.333333333328</v>
      </c>
    </row>
    <row r="29" spans="1:6" ht="25.5">
      <c r="A29" s="5" t="s">
        <v>5</v>
      </c>
      <c r="B29" s="6" t="s">
        <v>2</v>
      </c>
      <c r="C29" s="31">
        <v>3545</v>
      </c>
      <c r="D29" s="31">
        <f t="shared" si="1"/>
        <v>3545</v>
      </c>
      <c r="E29" s="31">
        <v>3545</v>
      </c>
    </row>
    <row r="30" spans="1:6" ht="36.75">
      <c r="A30" s="12" t="s">
        <v>6</v>
      </c>
      <c r="B30" s="6" t="s">
        <v>2</v>
      </c>
      <c r="C30" s="31">
        <v>1127</v>
      </c>
      <c r="D30" s="31">
        <f t="shared" si="1"/>
        <v>1127</v>
      </c>
      <c r="E30" s="31">
        <v>1127</v>
      </c>
    </row>
    <row r="31" spans="1:6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515</v>
      </c>
      <c r="D32" s="31">
        <f t="shared" si="1"/>
        <v>515</v>
      </c>
      <c r="E32" s="31">
        <v>515</v>
      </c>
    </row>
    <row r="33" spans="1:5" ht="38.25" customHeight="1">
      <c r="A33" s="12" t="s">
        <v>9</v>
      </c>
      <c r="B33" s="6" t="s">
        <v>2</v>
      </c>
      <c r="C33" s="31">
        <v>9314</v>
      </c>
      <c r="D33" s="31">
        <f t="shared" si="1"/>
        <v>9314</v>
      </c>
      <c r="E33" s="31">
        <v>9314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8" workbookViewId="0">
      <selection activeCell="B8" sqref="B1:G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6" customWidth="1"/>
    <col min="5" max="5" width="14.140625" style="36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48.75" customHeight="1">
      <c r="A4" s="56" t="s">
        <v>50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45</v>
      </c>
      <c r="D9" s="55"/>
      <c r="E9" s="55"/>
    </row>
    <row r="10" spans="1:7" ht="40.5">
      <c r="A10" s="51"/>
      <c r="B10" s="54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39" t="s">
        <v>10</v>
      </c>
      <c r="C11" s="31">
        <v>92</v>
      </c>
      <c r="D11" s="31">
        <v>92</v>
      </c>
      <c r="E11" s="31">
        <v>92</v>
      </c>
    </row>
    <row r="12" spans="1:7" ht="25.5">
      <c r="A12" s="10" t="s">
        <v>24</v>
      </c>
      <c r="B12" s="39" t="s">
        <v>2</v>
      </c>
      <c r="C12" s="31">
        <f>(C13-C32)/C11</f>
        <v>777.16521739130428</v>
      </c>
      <c r="D12" s="31">
        <f t="shared" ref="D12:E12" si="0">(D13-D32)/D11</f>
        <v>777.16521739130428</v>
      </c>
      <c r="E12" s="31">
        <f t="shared" si="0"/>
        <v>777.16521739130428</v>
      </c>
    </row>
    <row r="13" spans="1:7" ht="25.5">
      <c r="A13" s="5" t="s">
        <v>11</v>
      </c>
      <c r="B13" s="39" t="s">
        <v>2</v>
      </c>
      <c r="C13" s="31">
        <f>C15+C29+C30+C31+C32+C33</f>
        <v>71518.2</v>
      </c>
      <c r="D13" s="31">
        <f>C13</f>
        <v>71518.2</v>
      </c>
      <c r="E13" s="31">
        <f>E15+E29+E30+E31+E32+E33</f>
        <v>71518.2</v>
      </c>
    </row>
    <row r="14" spans="1:7">
      <c r="A14" s="8" t="s">
        <v>0</v>
      </c>
      <c r="B14" s="40"/>
      <c r="C14" s="31"/>
      <c r="D14" s="31">
        <f t="shared" ref="D14:D33" si="1">C14</f>
        <v>0</v>
      </c>
      <c r="E14" s="31"/>
      <c r="G14" s="36"/>
    </row>
    <row r="15" spans="1:7" ht="25.5">
      <c r="A15" s="5" t="s">
        <v>12</v>
      </c>
      <c r="B15" s="39" t="s">
        <v>2</v>
      </c>
      <c r="C15" s="26">
        <v>61147.199999999997</v>
      </c>
      <c r="D15" s="26">
        <v>61147.199999999997</v>
      </c>
      <c r="E15" s="26">
        <v>61147.199999999997</v>
      </c>
    </row>
    <row r="16" spans="1:7">
      <c r="A16" s="8" t="s">
        <v>1</v>
      </c>
      <c r="B16" s="40"/>
      <c r="C16" s="26"/>
      <c r="D16" s="26"/>
      <c r="E16" s="26"/>
    </row>
    <row r="17" spans="1:7" s="18" customFormat="1" ht="25.5">
      <c r="A17" s="20" t="s">
        <v>30</v>
      </c>
      <c r="B17" s="39" t="s">
        <v>2</v>
      </c>
      <c r="C17" s="26">
        <v>3998</v>
      </c>
      <c r="D17" s="26">
        <v>3998</v>
      </c>
      <c r="E17" s="26">
        <v>3998</v>
      </c>
      <c r="F17" s="34"/>
      <c r="G17" s="34" t="s">
        <v>32</v>
      </c>
    </row>
    <row r="18" spans="1:7" s="18" customFormat="1">
      <c r="A18" s="21" t="s">
        <v>4</v>
      </c>
      <c r="B18" s="41" t="s">
        <v>3</v>
      </c>
      <c r="C18" s="26">
        <v>3</v>
      </c>
      <c r="D18" s="26">
        <v>3</v>
      </c>
      <c r="E18" s="26">
        <v>3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26">
        <v>111055.6</v>
      </c>
      <c r="D19" s="26">
        <v>111055.6</v>
      </c>
      <c r="E19" s="26">
        <v>111055.6</v>
      </c>
      <c r="F19" s="34"/>
      <c r="G19" s="34"/>
    </row>
    <row r="20" spans="1:7" s="18" customFormat="1" ht="25.5">
      <c r="A20" s="20" t="s">
        <v>31</v>
      </c>
      <c r="B20" s="39" t="s">
        <v>2</v>
      </c>
      <c r="C20" s="26">
        <v>41074.800000000003</v>
      </c>
      <c r="D20" s="26">
        <v>41074.800000000003</v>
      </c>
      <c r="E20" s="26">
        <v>41074.800000000003</v>
      </c>
      <c r="F20" s="34"/>
      <c r="G20" s="34"/>
    </row>
    <row r="21" spans="1:7">
      <c r="A21" s="10" t="s">
        <v>4</v>
      </c>
      <c r="B21" s="41" t="s">
        <v>3</v>
      </c>
      <c r="C21" s="26">
        <v>25</v>
      </c>
      <c r="D21" s="26">
        <v>25</v>
      </c>
      <c r="E21" s="26">
        <v>25</v>
      </c>
    </row>
    <row r="22" spans="1:7" ht="21.95" customHeight="1">
      <c r="A22" s="10" t="s">
        <v>26</v>
      </c>
      <c r="B22" s="39" t="s">
        <v>27</v>
      </c>
      <c r="C22" s="26">
        <v>136916</v>
      </c>
      <c r="D22" s="26">
        <v>136916</v>
      </c>
      <c r="E22" s="26">
        <v>136916</v>
      </c>
    </row>
    <row r="23" spans="1:7" ht="39">
      <c r="A23" s="14" t="s">
        <v>25</v>
      </c>
      <c r="B23" s="39" t="s">
        <v>2</v>
      </c>
      <c r="C23" s="26">
        <v>5138</v>
      </c>
      <c r="D23" s="26">
        <v>5138</v>
      </c>
      <c r="E23" s="26">
        <v>5138</v>
      </c>
    </row>
    <row r="24" spans="1:7">
      <c r="A24" s="10" t="s">
        <v>4</v>
      </c>
      <c r="B24" s="41" t="s">
        <v>3</v>
      </c>
      <c r="C24" s="26">
        <v>5.5</v>
      </c>
      <c r="D24" s="26">
        <v>5.5</v>
      </c>
      <c r="E24" s="26">
        <v>5.5</v>
      </c>
    </row>
    <row r="25" spans="1:7" ht="21.95" customHeight="1">
      <c r="A25" s="10" t="s">
        <v>26</v>
      </c>
      <c r="B25" s="39" t="s">
        <v>27</v>
      </c>
      <c r="C25" s="26">
        <v>77848.5</v>
      </c>
      <c r="D25" s="26">
        <v>77848.5</v>
      </c>
      <c r="E25" s="26">
        <v>77848.5</v>
      </c>
    </row>
    <row r="26" spans="1:7" ht="25.5">
      <c r="A26" s="7" t="s">
        <v>23</v>
      </c>
      <c r="B26" s="39" t="s">
        <v>2</v>
      </c>
      <c r="C26" s="26">
        <v>10936.4</v>
      </c>
      <c r="D26" s="26">
        <v>10936.4</v>
      </c>
      <c r="E26" s="26">
        <v>10936.4</v>
      </c>
    </row>
    <row r="27" spans="1:7">
      <c r="A27" s="10" t="s">
        <v>4</v>
      </c>
      <c r="B27" s="41" t="s">
        <v>3</v>
      </c>
      <c r="C27" s="26">
        <v>16</v>
      </c>
      <c r="D27" s="26">
        <v>16</v>
      </c>
      <c r="E27" s="26">
        <v>16</v>
      </c>
    </row>
    <row r="28" spans="1:7" ht="21.95" customHeight="1">
      <c r="A28" s="10" t="s">
        <v>26</v>
      </c>
      <c r="B28" s="39" t="s">
        <v>27</v>
      </c>
      <c r="C28" s="26">
        <v>56960.4</v>
      </c>
      <c r="D28" s="26">
        <v>56960.4</v>
      </c>
      <c r="E28" s="26">
        <v>56960.4</v>
      </c>
    </row>
    <row r="29" spans="1:7" ht="25.5">
      <c r="A29" s="5" t="s">
        <v>5</v>
      </c>
      <c r="B29" s="39" t="s">
        <v>2</v>
      </c>
      <c r="C29" s="31">
        <v>4986</v>
      </c>
      <c r="D29" s="31">
        <f t="shared" si="1"/>
        <v>4986</v>
      </c>
      <c r="E29" s="31">
        <v>4986</v>
      </c>
    </row>
    <row r="30" spans="1:7" ht="36.75">
      <c r="A30" s="12" t="s">
        <v>6</v>
      </c>
      <c r="B30" s="39" t="s">
        <v>2</v>
      </c>
      <c r="C30" s="31">
        <v>1435</v>
      </c>
      <c r="D30" s="31">
        <f t="shared" si="1"/>
        <v>1435</v>
      </c>
      <c r="E30" s="31">
        <v>1435</v>
      </c>
    </row>
    <row r="31" spans="1:7" ht="25.5">
      <c r="A31" s="12" t="s">
        <v>7</v>
      </c>
      <c r="B31" s="39" t="s">
        <v>2</v>
      </c>
      <c r="C31" s="31">
        <v>0</v>
      </c>
      <c r="D31" s="31">
        <f t="shared" si="1"/>
        <v>0</v>
      </c>
      <c r="E31" s="31">
        <v>0</v>
      </c>
    </row>
    <row r="32" spans="1:7" ht="36.75">
      <c r="A32" s="12" t="s">
        <v>8</v>
      </c>
      <c r="B32" s="39" t="s">
        <v>2</v>
      </c>
      <c r="C32" s="31">
        <v>19</v>
      </c>
      <c r="D32" s="31">
        <f t="shared" si="1"/>
        <v>19</v>
      </c>
      <c r="E32" s="31">
        <v>19</v>
      </c>
    </row>
    <row r="33" spans="1:5" ht="38.25" customHeight="1">
      <c r="A33" s="12" t="s">
        <v>9</v>
      </c>
      <c r="B33" s="39" t="s">
        <v>2</v>
      </c>
      <c r="C33" s="31">
        <v>3931</v>
      </c>
      <c r="D33" s="31">
        <f t="shared" si="1"/>
        <v>3931</v>
      </c>
      <c r="E33" s="31">
        <v>3931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C7" sqref="C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4" style="36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42.75" customHeight="1">
      <c r="A4" s="56" t="s">
        <v>51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45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69</v>
      </c>
      <c r="D11" s="31">
        <v>69</v>
      </c>
      <c r="E11" s="31">
        <v>69</v>
      </c>
    </row>
    <row r="12" spans="1:7" ht="25.5">
      <c r="A12" s="10" t="s">
        <v>24</v>
      </c>
      <c r="B12" s="6" t="s">
        <v>2</v>
      </c>
      <c r="C12" s="31">
        <f>(C13-C32)/C11</f>
        <v>827.91594202898546</v>
      </c>
      <c r="D12" s="31">
        <f t="shared" ref="D12:E12" si="0">(D13-D32)/D11</f>
        <v>827.91594202898546</v>
      </c>
      <c r="E12" s="31">
        <f t="shared" si="0"/>
        <v>827.91594202898546</v>
      </c>
    </row>
    <row r="13" spans="1:7" ht="25.5">
      <c r="A13" s="5" t="s">
        <v>11</v>
      </c>
      <c r="B13" s="6" t="s">
        <v>2</v>
      </c>
      <c r="C13" s="31">
        <f>C15+C29+C30+C31+C32+C33</f>
        <v>57145.2</v>
      </c>
      <c r="D13" s="31">
        <f>C13</f>
        <v>57145.2</v>
      </c>
      <c r="E13" s="31">
        <f>E15+E29+E30+E31+E32+E33</f>
        <v>57145.2</v>
      </c>
    </row>
    <row r="14" spans="1:7">
      <c r="A14" s="8" t="s">
        <v>0</v>
      </c>
      <c r="B14" s="9"/>
      <c r="C14" s="31"/>
      <c r="D14" s="31">
        <f t="shared" ref="D14:D33" si="1">C14</f>
        <v>0</v>
      </c>
      <c r="E14" s="31"/>
      <c r="G14" s="15"/>
    </row>
    <row r="15" spans="1:7" ht="25.5">
      <c r="A15" s="5" t="s">
        <v>12</v>
      </c>
      <c r="B15" s="6" t="s">
        <v>2</v>
      </c>
      <c r="C15" s="31">
        <v>45777.2</v>
      </c>
      <c r="D15" s="31">
        <v>45777.2</v>
      </c>
      <c r="E15" s="31">
        <v>45777.2</v>
      </c>
    </row>
    <row r="16" spans="1:7">
      <c r="A16" s="8" t="s">
        <v>1</v>
      </c>
      <c r="B16" s="9"/>
      <c r="C16" s="31"/>
      <c r="D16" s="31"/>
      <c r="E16" s="31"/>
    </row>
    <row r="17" spans="1:6" s="18" customFormat="1" ht="25.5">
      <c r="A17" s="20" t="s">
        <v>30</v>
      </c>
      <c r="B17" s="17" t="s">
        <v>2</v>
      </c>
      <c r="C17" s="31">
        <v>4125.6000000000004</v>
      </c>
      <c r="D17" s="31">
        <v>4125.6000000000004</v>
      </c>
      <c r="E17" s="31">
        <v>4125.6000000000004</v>
      </c>
      <c r="F17" s="34"/>
    </row>
    <row r="18" spans="1:6" s="18" customFormat="1">
      <c r="A18" s="21" t="s">
        <v>4</v>
      </c>
      <c r="B18" s="22" t="s">
        <v>3</v>
      </c>
      <c r="C18" s="33">
        <v>3</v>
      </c>
      <c r="D18" s="33">
        <v>3</v>
      </c>
      <c r="E18" s="33">
        <v>3</v>
      </c>
      <c r="F18" s="34"/>
    </row>
    <row r="19" spans="1:6" s="18" customFormat="1" ht="21.95" customHeight="1">
      <c r="A19" s="21" t="s">
        <v>26</v>
      </c>
      <c r="B19" s="17" t="s">
        <v>27</v>
      </c>
      <c r="C19" s="31">
        <f t="shared" ref="C19:D19" si="2">C17*1000/12/C18</f>
        <v>114600.00000000001</v>
      </c>
      <c r="D19" s="31">
        <f t="shared" si="2"/>
        <v>114600.00000000001</v>
      </c>
      <c r="E19" s="31">
        <f>E17*1000/12/E18</f>
        <v>114600.00000000001</v>
      </c>
      <c r="F19" s="34"/>
    </row>
    <row r="20" spans="1:6" s="18" customFormat="1" ht="25.5">
      <c r="A20" s="20" t="s">
        <v>31</v>
      </c>
      <c r="B20" s="17" t="s">
        <v>2</v>
      </c>
      <c r="C20" s="31">
        <v>27280.799999999999</v>
      </c>
      <c r="D20" s="31">
        <v>27280.799999999999</v>
      </c>
      <c r="E20" s="31">
        <v>27280.799999999999</v>
      </c>
      <c r="F20" s="43"/>
    </row>
    <row r="21" spans="1:6" s="18" customFormat="1">
      <c r="A21" s="21" t="s">
        <v>4</v>
      </c>
      <c r="B21" s="22" t="s">
        <v>3</v>
      </c>
      <c r="C21" s="33">
        <v>17</v>
      </c>
      <c r="D21" s="33">
        <v>17</v>
      </c>
      <c r="E21" s="33">
        <v>17</v>
      </c>
      <c r="F21" s="44"/>
    </row>
    <row r="22" spans="1:6" s="18" customFormat="1" ht="21.95" customHeight="1">
      <c r="A22" s="21" t="s">
        <v>26</v>
      </c>
      <c r="B22" s="17" t="s">
        <v>27</v>
      </c>
      <c r="C22" s="31">
        <f t="shared" ref="C22:E22" si="3">C20/12/C21*1000</f>
        <v>133729.4117647059</v>
      </c>
      <c r="D22" s="31">
        <f t="shared" si="3"/>
        <v>133729.4117647059</v>
      </c>
      <c r="E22" s="31">
        <f t="shared" si="3"/>
        <v>133729.4117647059</v>
      </c>
      <c r="F22" s="45"/>
    </row>
    <row r="23" spans="1:6" ht="39">
      <c r="A23" s="14" t="s">
        <v>25</v>
      </c>
      <c r="B23" s="6" t="s">
        <v>2</v>
      </c>
      <c r="C23" s="31">
        <v>4401.6000000000004</v>
      </c>
      <c r="D23" s="31">
        <v>4401.6000000000004</v>
      </c>
      <c r="E23" s="31">
        <v>4401.6000000000004</v>
      </c>
      <c r="F23" s="44"/>
    </row>
    <row r="24" spans="1:6">
      <c r="A24" s="10" t="s">
        <v>4</v>
      </c>
      <c r="B24" s="11" t="s">
        <v>3</v>
      </c>
      <c r="C24" s="33">
        <v>5</v>
      </c>
      <c r="D24" s="33">
        <v>5</v>
      </c>
      <c r="E24" s="33">
        <v>5</v>
      </c>
      <c r="F24" s="43"/>
    </row>
    <row r="25" spans="1:6" ht="21.95" customHeight="1">
      <c r="A25" s="10" t="s">
        <v>26</v>
      </c>
      <c r="B25" s="6" t="s">
        <v>27</v>
      </c>
      <c r="C25" s="31">
        <f t="shared" ref="C25:E25" si="4">C23/C24/12*1000</f>
        <v>73360</v>
      </c>
      <c r="D25" s="31">
        <f t="shared" si="4"/>
        <v>73360</v>
      </c>
      <c r="E25" s="31">
        <f t="shared" si="4"/>
        <v>73360</v>
      </c>
    </row>
    <row r="26" spans="1:6" ht="25.5">
      <c r="A26" s="7" t="s">
        <v>23</v>
      </c>
      <c r="B26" s="6" t="s">
        <v>2</v>
      </c>
      <c r="C26" s="31">
        <v>9969.2000000000007</v>
      </c>
      <c r="D26" s="31">
        <v>9969.2000000000007</v>
      </c>
      <c r="E26" s="31">
        <v>9969.2000000000007</v>
      </c>
    </row>
    <row r="27" spans="1:6">
      <c r="A27" s="10" t="s">
        <v>4</v>
      </c>
      <c r="B27" s="11" t="s">
        <v>3</v>
      </c>
      <c r="C27" s="33">
        <v>15</v>
      </c>
      <c r="D27" s="33">
        <v>15</v>
      </c>
      <c r="E27" s="33">
        <v>15</v>
      </c>
    </row>
    <row r="28" spans="1:6" ht="21.95" customHeight="1">
      <c r="A28" s="10" t="s">
        <v>26</v>
      </c>
      <c r="B28" s="6" t="s">
        <v>27</v>
      </c>
      <c r="C28" s="31">
        <f t="shared" ref="C28:E28" si="5">C26/12/C27*1000</f>
        <v>55384.444444444445</v>
      </c>
      <c r="D28" s="31">
        <f t="shared" si="5"/>
        <v>55384.444444444445</v>
      </c>
      <c r="E28" s="31">
        <f t="shared" si="5"/>
        <v>55384.444444444445</v>
      </c>
    </row>
    <row r="29" spans="1:6" ht="25.5">
      <c r="A29" s="5" t="s">
        <v>5</v>
      </c>
      <c r="B29" s="6" t="s">
        <v>2</v>
      </c>
      <c r="C29" s="31">
        <v>3694</v>
      </c>
      <c r="D29" s="31">
        <f t="shared" si="1"/>
        <v>3694</v>
      </c>
      <c r="E29" s="31">
        <v>3694</v>
      </c>
    </row>
    <row r="30" spans="1:6" ht="36.75">
      <c r="A30" s="12" t="s">
        <v>6</v>
      </c>
      <c r="B30" s="6" t="s">
        <v>2</v>
      </c>
      <c r="C30" s="31">
        <v>2093</v>
      </c>
      <c r="D30" s="31">
        <f t="shared" si="1"/>
        <v>2093</v>
      </c>
      <c r="E30" s="31">
        <v>2093</v>
      </c>
    </row>
    <row r="31" spans="1:6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19</v>
      </c>
      <c r="D32" s="31">
        <f t="shared" si="1"/>
        <v>19</v>
      </c>
      <c r="E32" s="31">
        <v>19</v>
      </c>
    </row>
    <row r="33" spans="1:5" ht="38.25" customHeight="1">
      <c r="A33" s="12" t="s">
        <v>9</v>
      </c>
      <c r="B33" s="6" t="s">
        <v>2</v>
      </c>
      <c r="C33" s="31">
        <v>5562</v>
      </c>
      <c r="D33" s="31">
        <f t="shared" si="1"/>
        <v>5562</v>
      </c>
      <c r="E33" s="31">
        <v>5562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6" workbookViewId="0">
      <selection activeCell="B6" sqref="B1:H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8" width="9.140625" style="34"/>
    <col min="9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52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45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39" t="s">
        <v>10</v>
      </c>
      <c r="C11" s="25">
        <v>61</v>
      </c>
      <c r="D11" s="25">
        <v>61</v>
      </c>
      <c r="E11" s="25">
        <v>61</v>
      </c>
    </row>
    <row r="12" spans="1:7" ht="25.5">
      <c r="A12" s="10" t="s">
        <v>24</v>
      </c>
      <c r="B12" s="39" t="s">
        <v>2</v>
      </c>
      <c r="C12" s="25">
        <f>(C13-C32)/C11</f>
        <v>921.32622950819677</v>
      </c>
      <c r="D12" s="25">
        <f t="shared" ref="D12:E12" si="0">(D13-D32)/D11</f>
        <v>921.32622950819677</v>
      </c>
      <c r="E12" s="25">
        <f t="shared" si="0"/>
        <v>921.32622950819677</v>
      </c>
    </row>
    <row r="13" spans="1:7" ht="25.5">
      <c r="A13" s="5" t="s">
        <v>11</v>
      </c>
      <c r="B13" s="39" t="s">
        <v>2</v>
      </c>
      <c r="C13" s="25">
        <f>C15+C29+C30+C31+C32+C33</f>
        <v>56216.9</v>
      </c>
      <c r="D13" s="25">
        <f>C13</f>
        <v>56216.9</v>
      </c>
      <c r="E13" s="25">
        <f>E15+E29+E30+E31+E32+E33</f>
        <v>56216.9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36"/>
    </row>
    <row r="15" spans="1:7" ht="25.5">
      <c r="A15" s="5" t="s">
        <v>12</v>
      </c>
      <c r="B15" s="39" t="s">
        <v>2</v>
      </c>
      <c r="C15" s="26">
        <v>42529.9</v>
      </c>
      <c r="D15" s="26">
        <v>42529.9</v>
      </c>
      <c r="E15" s="26">
        <v>42529.9</v>
      </c>
    </row>
    <row r="16" spans="1:7">
      <c r="A16" s="8" t="s">
        <v>1</v>
      </c>
      <c r="B16" s="40"/>
      <c r="C16" s="26"/>
      <c r="D16" s="26"/>
      <c r="E16" s="26"/>
    </row>
    <row r="17" spans="1:8" s="18" customFormat="1" ht="25.5">
      <c r="A17" s="20" t="s">
        <v>30</v>
      </c>
      <c r="B17" s="39" t="s">
        <v>2</v>
      </c>
      <c r="C17" s="26">
        <v>2271.6</v>
      </c>
      <c r="D17" s="26">
        <v>2271.6</v>
      </c>
      <c r="E17" s="26">
        <v>2271.6</v>
      </c>
      <c r="F17" s="34"/>
      <c r="G17" s="34"/>
      <c r="H17" s="34"/>
    </row>
    <row r="18" spans="1:8" s="18" customFormat="1">
      <c r="A18" s="21" t="s">
        <v>4</v>
      </c>
      <c r="B18" s="41" t="s">
        <v>3</v>
      </c>
      <c r="C18" s="26">
        <v>2</v>
      </c>
      <c r="D18" s="26">
        <v>2</v>
      </c>
      <c r="E18" s="26">
        <v>2</v>
      </c>
      <c r="F18" s="34"/>
      <c r="G18" s="34"/>
      <c r="H18" s="34"/>
    </row>
    <row r="19" spans="1:8" s="18" customFormat="1" ht="21.95" customHeight="1">
      <c r="A19" s="21" t="s">
        <v>26</v>
      </c>
      <c r="B19" s="39" t="s">
        <v>27</v>
      </c>
      <c r="C19" s="26">
        <v>94650</v>
      </c>
      <c r="D19" s="26">
        <v>94650</v>
      </c>
      <c r="E19" s="26">
        <v>94650</v>
      </c>
      <c r="F19" s="34"/>
      <c r="G19" s="34"/>
      <c r="H19" s="34"/>
    </row>
    <row r="20" spans="1:8" s="18" customFormat="1" ht="25.5">
      <c r="A20" s="20" t="s">
        <v>31</v>
      </c>
      <c r="B20" s="39" t="s">
        <v>2</v>
      </c>
      <c r="C20" s="26">
        <v>28679.8</v>
      </c>
      <c r="D20" s="26">
        <v>28679.8</v>
      </c>
      <c r="E20" s="26">
        <v>28679.8</v>
      </c>
      <c r="F20" s="34"/>
      <c r="G20" s="34"/>
      <c r="H20" s="34"/>
    </row>
    <row r="21" spans="1:8">
      <c r="A21" s="10" t="s">
        <v>4</v>
      </c>
      <c r="B21" s="41" t="s">
        <v>3</v>
      </c>
      <c r="C21" s="26">
        <v>21.5</v>
      </c>
      <c r="D21" s="26">
        <v>21.5</v>
      </c>
      <c r="E21" s="26">
        <v>21.5</v>
      </c>
    </row>
    <row r="22" spans="1:8" ht="21.95" customHeight="1">
      <c r="A22" s="10" t="s">
        <v>26</v>
      </c>
      <c r="B22" s="39" t="s">
        <v>27</v>
      </c>
      <c r="C22" s="26">
        <v>111161.9</v>
      </c>
      <c r="D22" s="26">
        <v>111161.9</v>
      </c>
      <c r="E22" s="26">
        <v>111161.9</v>
      </c>
    </row>
    <row r="23" spans="1:8" ht="39">
      <c r="A23" s="14" t="s">
        <v>25</v>
      </c>
      <c r="B23" s="39" t="s">
        <v>2</v>
      </c>
      <c r="C23" s="26">
        <v>4315.2</v>
      </c>
      <c r="D23" s="26">
        <v>4315.2</v>
      </c>
      <c r="E23" s="26">
        <v>4315.2</v>
      </c>
    </row>
    <row r="24" spans="1:8">
      <c r="A24" s="10" t="s">
        <v>4</v>
      </c>
      <c r="B24" s="41" t="s">
        <v>3</v>
      </c>
      <c r="C24" s="26">
        <v>4</v>
      </c>
      <c r="D24" s="26">
        <v>4</v>
      </c>
      <c r="E24" s="26">
        <v>4</v>
      </c>
    </row>
    <row r="25" spans="1:8" ht="21.95" customHeight="1">
      <c r="A25" s="10" t="s">
        <v>26</v>
      </c>
      <c r="B25" s="39" t="s">
        <v>27</v>
      </c>
      <c r="C25" s="26">
        <v>89900</v>
      </c>
      <c r="D25" s="26">
        <v>89900</v>
      </c>
      <c r="E25" s="26">
        <v>89900</v>
      </c>
    </row>
    <row r="26" spans="1:8" ht="25.5">
      <c r="A26" s="7" t="s">
        <v>23</v>
      </c>
      <c r="B26" s="39" t="s">
        <v>2</v>
      </c>
      <c r="C26" s="26">
        <v>7263.3</v>
      </c>
      <c r="D26" s="26">
        <v>7263.3</v>
      </c>
      <c r="E26" s="26">
        <v>7263.3</v>
      </c>
    </row>
    <row r="27" spans="1:8">
      <c r="A27" s="10" t="s">
        <v>4</v>
      </c>
      <c r="B27" s="41" t="s">
        <v>3</v>
      </c>
      <c r="C27" s="26">
        <v>10.25</v>
      </c>
      <c r="D27" s="26">
        <v>10.25</v>
      </c>
      <c r="E27" s="26">
        <v>10.25</v>
      </c>
    </row>
    <row r="28" spans="1:8" ht="21.95" customHeight="1">
      <c r="A28" s="10" t="s">
        <v>26</v>
      </c>
      <c r="B28" s="39" t="s">
        <v>27</v>
      </c>
      <c r="C28" s="26">
        <v>59051.12</v>
      </c>
      <c r="D28" s="26">
        <v>59051.12</v>
      </c>
      <c r="E28" s="26">
        <v>59051.12</v>
      </c>
    </row>
    <row r="29" spans="1:8" ht="25.5">
      <c r="A29" s="5" t="s">
        <v>5</v>
      </c>
      <c r="B29" s="39" t="s">
        <v>2</v>
      </c>
      <c r="C29" s="25">
        <v>3704</v>
      </c>
      <c r="D29" s="25">
        <f t="shared" si="1"/>
        <v>3704</v>
      </c>
      <c r="E29" s="25">
        <v>3704</v>
      </c>
    </row>
    <row r="30" spans="1:8" ht="36.75">
      <c r="A30" s="12" t="s">
        <v>6</v>
      </c>
      <c r="B30" s="39" t="s">
        <v>2</v>
      </c>
      <c r="C30" s="25">
        <v>2409</v>
      </c>
      <c r="D30" s="25">
        <f t="shared" si="1"/>
        <v>2409</v>
      </c>
      <c r="E30" s="25">
        <f>D30</f>
        <v>2409</v>
      </c>
    </row>
    <row r="31" spans="1:8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8" ht="36.75">
      <c r="A32" s="12" t="s">
        <v>8</v>
      </c>
      <c r="B32" s="39" t="s">
        <v>2</v>
      </c>
      <c r="C32" s="25">
        <v>16</v>
      </c>
      <c r="D32" s="25">
        <v>16</v>
      </c>
      <c r="E32" s="25">
        <v>16</v>
      </c>
    </row>
    <row r="33" spans="1:5" ht="38.25" customHeight="1">
      <c r="A33" s="12" t="s">
        <v>9</v>
      </c>
      <c r="B33" s="39" t="s">
        <v>2</v>
      </c>
      <c r="C33" s="25">
        <v>7558</v>
      </c>
      <c r="D33" s="25">
        <f t="shared" si="1"/>
        <v>7558</v>
      </c>
      <c r="E33" s="25">
        <f>D33</f>
        <v>7558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B9" sqref="B1:G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53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45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39" t="s">
        <v>10</v>
      </c>
      <c r="C11" s="25">
        <v>165</v>
      </c>
      <c r="D11" s="25">
        <v>165</v>
      </c>
      <c r="E11" s="25">
        <v>165</v>
      </c>
    </row>
    <row r="12" spans="1:7" ht="25.5">
      <c r="A12" s="10" t="s">
        <v>24</v>
      </c>
      <c r="B12" s="39" t="s">
        <v>2</v>
      </c>
      <c r="C12" s="25">
        <f>(C13-C32)/C11</f>
        <v>409.87878787878788</v>
      </c>
      <c r="D12" s="25">
        <f t="shared" ref="D12:E12" si="0">(D13-D32)/D11</f>
        <v>409.87878787878788</v>
      </c>
      <c r="E12" s="25">
        <f t="shared" si="0"/>
        <v>409.87878787878788</v>
      </c>
    </row>
    <row r="13" spans="1:7" ht="25.5">
      <c r="A13" s="5" t="s">
        <v>11</v>
      </c>
      <c r="B13" s="39" t="s">
        <v>2</v>
      </c>
      <c r="C13" s="25">
        <f>C15+C29+C30+C31+C32+C33</f>
        <v>67649</v>
      </c>
      <c r="D13" s="25">
        <f>C13</f>
        <v>67649</v>
      </c>
      <c r="E13" s="25">
        <v>67649</v>
      </c>
    </row>
    <row r="14" spans="1:7">
      <c r="A14" s="8" t="s">
        <v>0</v>
      </c>
      <c r="B14" s="40"/>
      <c r="C14" s="25"/>
      <c r="D14" s="25">
        <f t="shared" ref="D14:E33" si="1">C14</f>
        <v>0</v>
      </c>
      <c r="E14" s="25"/>
      <c r="G14" s="36"/>
    </row>
    <row r="15" spans="1:7" ht="25.5">
      <c r="A15" s="5" t="s">
        <v>12</v>
      </c>
      <c r="B15" s="39" t="s">
        <v>2</v>
      </c>
      <c r="C15" s="25">
        <f>C17+C20+C23+C26</f>
        <v>47711</v>
      </c>
      <c r="D15" s="25">
        <f t="shared" si="1"/>
        <v>47711</v>
      </c>
      <c r="E15" s="25">
        <v>47711</v>
      </c>
    </row>
    <row r="16" spans="1:7">
      <c r="A16" s="8" t="s">
        <v>1</v>
      </c>
      <c r="B16" s="40"/>
      <c r="C16" s="25"/>
      <c r="D16" s="25">
        <f t="shared" si="1"/>
        <v>0</v>
      </c>
      <c r="E16" s="25"/>
    </row>
    <row r="17" spans="1:7" s="18" customFormat="1" ht="25.5">
      <c r="A17" s="20" t="s">
        <v>30</v>
      </c>
      <c r="B17" s="39" t="s">
        <v>2</v>
      </c>
      <c r="C17" s="25">
        <v>5035</v>
      </c>
      <c r="D17" s="25">
        <f t="shared" si="1"/>
        <v>5035</v>
      </c>
      <c r="E17" s="25">
        <v>5035</v>
      </c>
      <c r="F17" s="34"/>
      <c r="G17" s="34"/>
    </row>
    <row r="18" spans="1:7" s="18" customFormat="1">
      <c r="A18" s="21" t="s">
        <v>4</v>
      </c>
      <c r="B18" s="41" t="s">
        <v>3</v>
      </c>
      <c r="C18" s="26">
        <v>3</v>
      </c>
      <c r="D18" s="25">
        <f t="shared" si="1"/>
        <v>3</v>
      </c>
      <c r="E18" s="26">
        <v>3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31">
        <f>C17/C18/12*1000+200</f>
        <v>140061.11111111112</v>
      </c>
      <c r="D19" s="25">
        <f t="shared" si="1"/>
        <v>140061.11111111112</v>
      </c>
      <c r="E19" s="25">
        <f t="shared" si="1"/>
        <v>140061.11111111112</v>
      </c>
      <c r="F19" s="34"/>
      <c r="G19" s="34"/>
    </row>
    <row r="20" spans="1:7" s="18" customFormat="1" ht="25.5">
      <c r="A20" s="20" t="s">
        <v>31</v>
      </c>
      <c r="B20" s="39" t="s">
        <v>2</v>
      </c>
      <c r="C20" s="25">
        <v>27069</v>
      </c>
      <c r="D20" s="25">
        <f t="shared" si="1"/>
        <v>27069</v>
      </c>
      <c r="E20" s="25">
        <v>27069</v>
      </c>
      <c r="F20" s="34"/>
      <c r="G20" s="34"/>
    </row>
    <row r="21" spans="1:7">
      <c r="A21" s="10" t="s">
        <v>4</v>
      </c>
      <c r="B21" s="41" t="s">
        <v>3</v>
      </c>
      <c r="C21" s="26">
        <v>15</v>
      </c>
      <c r="D21" s="25">
        <f t="shared" si="1"/>
        <v>15</v>
      </c>
      <c r="E21" s="26">
        <v>15</v>
      </c>
    </row>
    <row r="22" spans="1:7" ht="21.95" customHeight="1">
      <c r="A22" s="10" t="s">
        <v>26</v>
      </c>
      <c r="B22" s="39" t="s">
        <v>27</v>
      </c>
      <c r="C22" s="25">
        <f>C20/12/C21*1000</f>
        <v>150383.33333333331</v>
      </c>
      <c r="D22" s="25">
        <f t="shared" si="1"/>
        <v>150383.33333333331</v>
      </c>
      <c r="E22" s="25">
        <f t="shared" ref="E22" si="2">E20/12/E21*1000</f>
        <v>150383.33333333331</v>
      </c>
    </row>
    <row r="23" spans="1:7" ht="39">
      <c r="A23" s="14" t="s">
        <v>25</v>
      </c>
      <c r="B23" s="39" t="s">
        <v>2</v>
      </c>
      <c r="C23" s="25">
        <v>4002</v>
      </c>
      <c r="D23" s="25">
        <v>4002</v>
      </c>
      <c r="E23" s="25">
        <v>4002</v>
      </c>
    </row>
    <row r="24" spans="1:7">
      <c r="A24" s="10" t="s">
        <v>4</v>
      </c>
      <c r="B24" s="41" t="s">
        <v>3</v>
      </c>
      <c r="C24" s="26">
        <v>3</v>
      </c>
      <c r="D24" s="25">
        <v>3</v>
      </c>
      <c r="E24" s="26">
        <v>3</v>
      </c>
    </row>
    <row r="25" spans="1:7" ht="21.95" customHeight="1">
      <c r="A25" s="10" t="s">
        <v>26</v>
      </c>
      <c r="B25" s="39" t="s">
        <v>27</v>
      </c>
      <c r="C25" s="25">
        <f>C23/C24/12*1000</f>
        <v>111166.66666666667</v>
      </c>
      <c r="D25" s="25">
        <f t="shared" si="1"/>
        <v>111166.66666666667</v>
      </c>
      <c r="E25" s="25">
        <f t="shared" ref="E25" si="3">E23/E24/12*1000</f>
        <v>111166.66666666667</v>
      </c>
    </row>
    <row r="26" spans="1:7" ht="25.5">
      <c r="A26" s="7" t="s">
        <v>23</v>
      </c>
      <c r="B26" s="39" t="s">
        <v>2</v>
      </c>
      <c r="C26" s="25">
        <v>11605</v>
      </c>
      <c r="D26" s="25">
        <v>11605</v>
      </c>
      <c r="E26" s="25">
        <v>11605</v>
      </c>
    </row>
    <row r="27" spans="1:7">
      <c r="A27" s="10" t="s">
        <v>4</v>
      </c>
      <c r="B27" s="41" t="s">
        <v>3</v>
      </c>
      <c r="C27" s="26">
        <v>16</v>
      </c>
      <c r="D27" s="25">
        <f t="shared" si="1"/>
        <v>16</v>
      </c>
      <c r="E27" s="26">
        <v>16</v>
      </c>
    </row>
    <row r="28" spans="1:7" ht="21.95" customHeight="1">
      <c r="A28" s="10" t="s">
        <v>26</v>
      </c>
      <c r="B28" s="39" t="s">
        <v>27</v>
      </c>
      <c r="C28" s="25">
        <f>C26/12/C27*1000</f>
        <v>60442.708333333336</v>
      </c>
      <c r="D28" s="25">
        <f t="shared" si="1"/>
        <v>60442.708333333336</v>
      </c>
      <c r="E28" s="25">
        <f t="shared" ref="E28" si="4">E26/12/E27*1000</f>
        <v>60442.708333333336</v>
      </c>
    </row>
    <row r="29" spans="1:7" ht="25.5">
      <c r="A29" s="5" t="s">
        <v>5</v>
      </c>
      <c r="B29" s="39" t="s">
        <v>2</v>
      </c>
      <c r="C29" s="25">
        <v>4115</v>
      </c>
      <c r="D29" s="25">
        <f t="shared" si="1"/>
        <v>4115</v>
      </c>
      <c r="E29" s="25">
        <v>4115</v>
      </c>
    </row>
    <row r="30" spans="1:7" ht="36.75">
      <c r="A30" s="12" t="s">
        <v>6</v>
      </c>
      <c r="B30" s="39" t="s">
        <v>2</v>
      </c>
      <c r="C30" s="25">
        <v>1921</v>
      </c>
      <c r="D30" s="25">
        <f t="shared" si="1"/>
        <v>1921</v>
      </c>
      <c r="E30" s="25">
        <f>D30</f>
        <v>1921</v>
      </c>
    </row>
    <row r="31" spans="1:7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9" t="s">
        <v>2</v>
      </c>
      <c r="C32" s="25">
        <v>19</v>
      </c>
      <c r="D32" s="25">
        <v>19</v>
      </c>
      <c r="E32" s="25">
        <v>19</v>
      </c>
    </row>
    <row r="33" spans="1:5" ht="38.25" customHeight="1">
      <c r="A33" s="12" t="s">
        <v>9</v>
      </c>
      <c r="B33" s="39" t="s">
        <v>2</v>
      </c>
      <c r="C33" s="25">
        <v>13883</v>
      </c>
      <c r="D33" s="25">
        <f t="shared" si="1"/>
        <v>13883</v>
      </c>
      <c r="E33" s="25">
        <f>D33</f>
        <v>13883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7" workbookViewId="0">
      <selection activeCell="B7" sqref="B1:H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8" width="9.140625" style="34"/>
    <col min="9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54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45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39" t="s">
        <v>10</v>
      </c>
      <c r="C11" s="25">
        <v>27</v>
      </c>
      <c r="D11" s="25">
        <v>27</v>
      </c>
      <c r="E11" s="25">
        <v>27</v>
      </c>
    </row>
    <row r="12" spans="1:7" ht="25.5">
      <c r="A12" s="10" t="s">
        <v>24</v>
      </c>
      <c r="B12" s="39" t="s">
        <v>2</v>
      </c>
      <c r="C12" s="25">
        <f>(C13-C32)/C11</f>
        <v>1191.7333333333333</v>
      </c>
      <c r="D12" s="25">
        <f t="shared" ref="D12:E12" si="0">(D13-D32)/D11</f>
        <v>1191.7333333333333</v>
      </c>
      <c r="E12" s="25">
        <f t="shared" si="0"/>
        <v>1191.7333333333333</v>
      </c>
    </row>
    <row r="13" spans="1:7" ht="25.5">
      <c r="A13" s="5" t="s">
        <v>11</v>
      </c>
      <c r="B13" s="39" t="s">
        <v>2</v>
      </c>
      <c r="C13" s="25">
        <f>C15+C29+C30+C31+C32+C33</f>
        <v>33294.800000000003</v>
      </c>
      <c r="D13" s="25">
        <f>C13</f>
        <v>33294.800000000003</v>
      </c>
      <c r="E13" s="25">
        <f>E15+E29+E30+E31+E32+E33</f>
        <v>33294.800000000003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36"/>
    </row>
    <row r="15" spans="1:7" ht="25.5">
      <c r="A15" s="5" t="s">
        <v>12</v>
      </c>
      <c r="B15" s="39" t="s">
        <v>2</v>
      </c>
      <c r="C15" s="25">
        <v>27034.799999999999</v>
      </c>
      <c r="D15" s="25">
        <v>27034.799999999999</v>
      </c>
      <c r="E15" s="25">
        <v>27034.799999999999</v>
      </c>
    </row>
    <row r="16" spans="1:7">
      <c r="A16" s="8" t="s">
        <v>1</v>
      </c>
      <c r="B16" s="40"/>
      <c r="C16" s="25"/>
      <c r="D16" s="25"/>
      <c r="E16" s="25"/>
    </row>
    <row r="17" spans="1:8" s="18" customFormat="1" ht="25.5">
      <c r="A17" s="20" t="s">
        <v>30</v>
      </c>
      <c r="B17" s="39" t="s">
        <v>2</v>
      </c>
      <c r="C17" s="25">
        <v>2564</v>
      </c>
      <c r="D17" s="25">
        <v>2564</v>
      </c>
      <c r="E17" s="25">
        <v>2564</v>
      </c>
      <c r="F17" s="34"/>
      <c r="G17" s="34"/>
      <c r="H17" s="34"/>
    </row>
    <row r="18" spans="1:8" s="18" customFormat="1">
      <c r="A18" s="21" t="s">
        <v>4</v>
      </c>
      <c r="B18" s="41" t="s">
        <v>3</v>
      </c>
      <c r="C18" s="26">
        <v>2</v>
      </c>
      <c r="D18" s="26">
        <v>2</v>
      </c>
      <c r="E18" s="26">
        <v>2</v>
      </c>
      <c r="F18" s="34"/>
      <c r="G18" s="34"/>
      <c r="H18" s="34"/>
    </row>
    <row r="19" spans="1:8" s="18" customFormat="1" ht="21.95" customHeight="1">
      <c r="A19" s="21" t="s">
        <v>26</v>
      </c>
      <c r="B19" s="39" t="s">
        <v>27</v>
      </c>
      <c r="C19" s="25">
        <v>106833.3</v>
      </c>
      <c r="D19" s="25">
        <v>106833.3</v>
      </c>
      <c r="E19" s="25">
        <v>106833.3</v>
      </c>
      <c r="F19" s="34"/>
      <c r="G19" s="34"/>
      <c r="H19" s="34"/>
    </row>
    <row r="20" spans="1:8" s="18" customFormat="1" ht="25.5">
      <c r="A20" s="20" t="s">
        <v>31</v>
      </c>
      <c r="B20" s="39" t="s">
        <v>2</v>
      </c>
      <c r="C20" s="25">
        <v>12450.4</v>
      </c>
      <c r="D20" s="25">
        <v>12450.4</v>
      </c>
      <c r="E20" s="25">
        <v>12450.4</v>
      </c>
      <c r="F20" s="34"/>
      <c r="G20" s="34"/>
      <c r="H20" s="34"/>
    </row>
    <row r="21" spans="1:8">
      <c r="A21" s="10" t="s">
        <v>4</v>
      </c>
      <c r="B21" s="41" t="s">
        <v>3</v>
      </c>
      <c r="C21" s="26">
        <v>7</v>
      </c>
      <c r="D21" s="26">
        <v>7</v>
      </c>
      <c r="E21" s="26">
        <v>7</v>
      </c>
    </row>
    <row r="22" spans="1:8" ht="21.95" customHeight="1">
      <c r="A22" s="10" t="s">
        <v>26</v>
      </c>
      <c r="B22" s="39" t="s">
        <v>27</v>
      </c>
      <c r="C22" s="25">
        <f t="shared" ref="C22:E22" si="2">C20/12/C21*1000</f>
        <v>148219.0476190476</v>
      </c>
      <c r="D22" s="25">
        <f t="shared" si="2"/>
        <v>148219.0476190476</v>
      </c>
      <c r="E22" s="25">
        <f t="shared" si="2"/>
        <v>148219.0476190476</v>
      </c>
    </row>
    <row r="23" spans="1:8" ht="39">
      <c r="A23" s="14" t="s">
        <v>25</v>
      </c>
      <c r="B23" s="39" t="s">
        <v>2</v>
      </c>
      <c r="C23" s="25">
        <v>1200</v>
      </c>
      <c r="D23" s="25">
        <v>1200</v>
      </c>
      <c r="E23" s="25">
        <v>1200</v>
      </c>
    </row>
    <row r="24" spans="1:8">
      <c r="A24" s="10" t="s">
        <v>4</v>
      </c>
      <c r="B24" s="41" t="s">
        <v>3</v>
      </c>
      <c r="C24" s="26">
        <v>2</v>
      </c>
      <c r="D24" s="26">
        <v>2</v>
      </c>
      <c r="E24" s="26">
        <v>2</v>
      </c>
    </row>
    <row r="25" spans="1:8" ht="21.95" customHeight="1">
      <c r="A25" s="10" t="s">
        <v>26</v>
      </c>
      <c r="B25" s="39" t="s">
        <v>27</v>
      </c>
      <c r="C25" s="25">
        <f t="shared" ref="C25:E25" si="3">C23/C24/12*1000</f>
        <v>50000</v>
      </c>
      <c r="D25" s="25">
        <f t="shared" si="3"/>
        <v>50000</v>
      </c>
      <c r="E25" s="25">
        <f t="shared" si="3"/>
        <v>50000</v>
      </c>
    </row>
    <row r="26" spans="1:8" ht="25.5">
      <c r="A26" s="7" t="s">
        <v>23</v>
      </c>
      <c r="B26" s="39" t="s">
        <v>2</v>
      </c>
      <c r="C26" s="25">
        <v>10820.4</v>
      </c>
      <c r="D26" s="25">
        <v>10820.4</v>
      </c>
      <c r="E26" s="25">
        <v>10820.4</v>
      </c>
    </row>
    <row r="27" spans="1:8">
      <c r="A27" s="10" t="s">
        <v>4</v>
      </c>
      <c r="B27" s="41" t="s">
        <v>3</v>
      </c>
      <c r="C27" s="26">
        <v>15</v>
      </c>
      <c r="D27" s="26">
        <v>15</v>
      </c>
      <c r="E27" s="26">
        <v>15</v>
      </c>
    </row>
    <row r="28" spans="1:8" ht="21.95" customHeight="1">
      <c r="A28" s="10" t="s">
        <v>26</v>
      </c>
      <c r="B28" s="39" t="s">
        <v>27</v>
      </c>
      <c r="C28" s="25">
        <f t="shared" ref="C28:E28" si="4">C26/12/C27*1000</f>
        <v>60113.333333333328</v>
      </c>
      <c r="D28" s="25">
        <f t="shared" si="4"/>
        <v>60113.333333333328</v>
      </c>
      <c r="E28" s="25">
        <f t="shared" si="4"/>
        <v>60113.333333333328</v>
      </c>
    </row>
    <row r="29" spans="1:8" ht="25.5">
      <c r="A29" s="5" t="s">
        <v>5</v>
      </c>
      <c r="B29" s="39" t="s">
        <v>2</v>
      </c>
      <c r="C29" s="25">
        <v>1823</v>
      </c>
      <c r="D29" s="25">
        <f t="shared" si="1"/>
        <v>1823</v>
      </c>
      <c r="E29" s="25">
        <v>1823</v>
      </c>
    </row>
    <row r="30" spans="1:8" ht="36.75">
      <c r="A30" s="12" t="s">
        <v>6</v>
      </c>
      <c r="B30" s="39" t="s">
        <v>2</v>
      </c>
      <c r="C30" s="25">
        <v>367</v>
      </c>
      <c r="D30" s="25">
        <f t="shared" si="1"/>
        <v>367</v>
      </c>
      <c r="E30" s="25">
        <f>D30</f>
        <v>367</v>
      </c>
    </row>
    <row r="31" spans="1:8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8" ht="36.75">
      <c r="A32" s="12" t="s">
        <v>8</v>
      </c>
      <c r="B32" s="39" t="s">
        <v>2</v>
      </c>
      <c r="C32" s="25">
        <v>1118</v>
      </c>
      <c r="D32" s="25">
        <v>1118</v>
      </c>
      <c r="E32" s="25">
        <v>1118</v>
      </c>
    </row>
    <row r="33" spans="1:5" ht="38.25" customHeight="1">
      <c r="A33" s="12" t="s">
        <v>9</v>
      </c>
      <c r="B33" s="39" t="s">
        <v>2</v>
      </c>
      <c r="C33" s="25">
        <v>2952</v>
      </c>
      <c r="D33" s="25">
        <f t="shared" si="1"/>
        <v>2952</v>
      </c>
      <c r="E33" s="25">
        <f>D33</f>
        <v>2952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B9" sqref="B1:G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55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45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39" t="s">
        <v>10</v>
      </c>
      <c r="C11" s="25">
        <v>145</v>
      </c>
      <c r="D11" s="25">
        <v>145</v>
      </c>
      <c r="E11" s="25">
        <v>145</v>
      </c>
    </row>
    <row r="12" spans="1:7" ht="25.5">
      <c r="A12" s="10" t="s">
        <v>24</v>
      </c>
      <c r="B12" s="39" t="s">
        <v>2</v>
      </c>
      <c r="C12" s="25">
        <f>(C13-C32)/C11</f>
        <v>417.72551724137929</v>
      </c>
      <c r="D12" s="25">
        <f t="shared" ref="D12:E12" si="0">(D13-D32)/D11</f>
        <v>417.72551724137929</v>
      </c>
      <c r="E12" s="25">
        <f t="shared" si="0"/>
        <v>417.72551724137929</v>
      </c>
    </row>
    <row r="13" spans="1:7" ht="25.5">
      <c r="A13" s="5" t="s">
        <v>11</v>
      </c>
      <c r="B13" s="39" t="s">
        <v>2</v>
      </c>
      <c r="C13" s="25">
        <f>C15+C29+C30+C31+C32+C33</f>
        <v>63309.2</v>
      </c>
      <c r="D13" s="25">
        <f>C13</f>
        <v>63309.2</v>
      </c>
      <c r="E13" s="25">
        <f>E15+E29+E30+E31+E32+E33</f>
        <v>63309.2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36"/>
    </row>
    <row r="15" spans="1:7" ht="25.5">
      <c r="A15" s="5" t="s">
        <v>12</v>
      </c>
      <c r="B15" s="39" t="s">
        <v>2</v>
      </c>
      <c r="C15" s="26">
        <v>45680.2</v>
      </c>
      <c r="D15" s="26">
        <v>45680.2</v>
      </c>
      <c r="E15" s="26">
        <v>45680.2</v>
      </c>
    </row>
    <row r="16" spans="1:7">
      <c r="A16" s="8" t="s">
        <v>1</v>
      </c>
      <c r="B16" s="40"/>
      <c r="C16" s="26"/>
      <c r="D16" s="26"/>
      <c r="E16" s="26"/>
    </row>
    <row r="17" spans="1:7" s="18" customFormat="1" ht="25.5">
      <c r="A17" s="20" t="s">
        <v>30</v>
      </c>
      <c r="B17" s="39" t="s">
        <v>2</v>
      </c>
      <c r="C17" s="26">
        <v>2748.4</v>
      </c>
      <c r="D17" s="26">
        <v>2748.4</v>
      </c>
      <c r="E17" s="26">
        <v>2748.4</v>
      </c>
      <c r="F17" s="34"/>
      <c r="G17" s="34"/>
    </row>
    <row r="18" spans="1:7" s="18" customFormat="1">
      <c r="A18" s="21" t="s">
        <v>4</v>
      </c>
      <c r="B18" s="41" t="s">
        <v>3</v>
      </c>
      <c r="C18" s="26">
        <v>2</v>
      </c>
      <c r="D18" s="26">
        <v>2</v>
      </c>
      <c r="E18" s="26">
        <v>2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26">
        <v>114516</v>
      </c>
      <c r="D19" s="26">
        <v>114516</v>
      </c>
      <c r="E19" s="26">
        <v>114516</v>
      </c>
      <c r="F19" s="34"/>
      <c r="G19" s="34"/>
    </row>
    <row r="20" spans="1:7" s="18" customFormat="1" ht="25.5">
      <c r="A20" s="20" t="s">
        <v>31</v>
      </c>
      <c r="B20" s="39" t="s">
        <v>2</v>
      </c>
      <c r="C20" s="26">
        <v>31337.5</v>
      </c>
      <c r="D20" s="26">
        <v>31337.5</v>
      </c>
      <c r="E20" s="26">
        <v>31337.5</v>
      </c>
      <c r="F20" s="34"/>
      <c r="G20" s="34"/>
    </row>
    <row r="21" spans="1:7">
      <c r="A21" s="10" t="s">
        <v>4</v>
      </c>
      <c r="B21" s="41" t="s">
        <v>3</v>
      </c>
      <c r="C21" s="26">
        <v>23.777999999999999</v>
      </c>
      <c r="D21" s="26">
        <v>23.777999999999999</v>
      </c>
      <c r="E21" s="26">
        <v>23.777999999999999</v>
      </c>
    </row>
    <row r="22" spans="1:7" ht="21.95" customHeight="1">
      <c r="A22" s="10" t="s">
        <v>26</v>
      </c>
      <c r="B22" s="39" t="s">
        <v>27</v>
      </c>
      <c r="C22" s="26">
        <v>109826.5</v>
      </c>
      <c r="D22" s="26">
        <v>109826.5</v>
      </c>
      <c r="E22" s="26">
        <v>109826.5</v>
      </c>
    </row>
    <row r="23" spans="1:7" ht="39">
      <c r="A23" s="14" t="s">
        <v>25</v>
      </c>
      <c r="B23" s="39" t="s">
        <v>2</v>
      </c>
      <c r="C23" s="26">
        <v>3564</v>
      </c>
      <c r="D23" s="26">
        <v>3564</v>
      </c>
      <c r="E23" s="26">
        <v>3564</v>
      </c>
    </row>
    <row r="24" spans="1:7">
      <c r="A24" s="10" t="s">
        <v>4</v>
      </c>
      <c r="B24" s="41" t="s">
        <v>3</v>
      </c>
      <c r="C24" s="26">
        <v>5</v>
      </c>
      <c r="D24" s="26">
        <v>5</v>
      </c>
      <c r="E24" s="26">
        <v>5</v>
      </c>
    </row>
    <row r="25" spans="1:7" ht="21.95" customHeight="1">
      <c r="A25" s="10" t="s">
        <v>26</v>
      </c>
      <c r="B25" s="39" t="s">
        <v>27</v>
      </c>
      <c r="C25" s="26">
        <v>59401</v>
      </c>
      <c r="D25" s="26">
        <v>59401</v>
      </c>
      <c r="E25" s="26">
        <v>59401</v>
      </c>
    </row>
    <row r="26" spans="1:7" ht="25.5">
      <c r="A26" s="7" t="s">
        <v>23</v>
      </c>
      <c r="B26" s="39" t="s">
        <v>2</v>
      </c>
      <c r="C26" s="26">
        <v>8030.3</v>
      </c>
      <c r="D26" s="26">
        <v>8030.3</v>
      </c>
      <c r="E26" s="26">
        <v>8030.3</v>
      </c>
    </row>
    <row r="27" spans="1:7">
      <c r="A27" s="10" t="s">
        <v>4</v>
      </c>
      <c r="B27" s="41" t="s">
        <v>3</v>
      </c>
      <c r="C27" s="26">
        <v>11.5</v>
      </c>
      <c r="D27" s="26">
        <v>11.5</v>
      </c>
      <c r="E27" s="26">
        <v>11.5</v>
      </c>
    </row>
    <row r="28" spans="1:7" ht="21.95" customHeight="1">
      <c r="A28" s="10" t="s">
        <v>26</v>
      </c>
      <c r="B28" s="39" t="s">
        <v>27</v>
      </c>
      <c r="C28" s="26">
        <v>58190.9</v>
      </c>
      <c r="D28" s="26">
        <v>58190.9</v>
      </c>
      <c r="E28" s="26">
        <v>58190.9</v>
      </c>
    </row>
    <row r="29" spans="1:7" ht="25.5">
      <c r="A29" s="5" t="s">
        <v>5</v>
      </c>
      <c r="B29" s="39" t="s">
        <v>2</v>
      </c>
      <c r="C29" s="25">
        <v>4386</v>
      </c>
      <c r="D29" s="25">
        <f t="shared" si="1"/>
        <v>4386</v>
      </c>
      <c r="E29" s="25">
        <v>4386</v>
      </c>
    </row>
    <row r="30" spans="1:7" ht="36.75">
      <c r="A30" s="12" t="s">
        <v>6</v>
      </c>
      <c r="B30" s="39" t="s">
        <v>2</v>
      </c>
      <c r="C30" s="25">
        <v>2023</v>
      </c>
      <c r="D30" s="25">
        <f t="shared" si="1"/>
        <v>2023</v>
      </c>
      <c r="E30" s="25">
        <f>D30</f>
        <v>2023</v>
      </c>
    </row>
    <row r="31" spans="1:7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9" t="s">
        <v>2</v>
      </c>
      <c r="C32" s="25">
        <v>2739</v>
      </c>
      <c r="D32" s="25">
        <v>2739</v>
      </c>
      <c r="E32" s="25">
        <v>2739</v>
      </c>
    </row>
    <row r="33" spans="1:5" ht="38.25" customHeight="1">
      <c r="A33" s="12" t="s">
        <v>9</v>
      </c>
      <c r="B33" s="39" t="s">
        <v>2</v>
      </c>
      <c r="C33" s="25">
        <v>8481</v>
      </c>
      <c r="D33" s="25">
        <f t="shared" si="1"/>
        <v>8481</v>
      </c>
      <c r="E33" s="25">
        <f>D33</f>
        <v>8481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4" workbookViewId="0">
      <selection activeCell="F15" sqref="F15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6" customWidth="1"/>
    <col min="5" max="5" width="13.28515625" style="36" customWidth="1"/>
    <col min="6" max="6" width="12" style="34" customWidth="1"/>
    <col min="7" max="7" width="15.28515625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>
      <c r="A4" s="49" t="s">
        <v>37</v>
      </c>
      <c r="B4" s="49"/>
      <c r="C4" s="49"/>
      <c r="D4" s="49"/>
      <c r="E4" s="49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36</v>
      </c>
      <c r="D9" s="55"/>
      <c r="E9" s="55"/>
    </row>
    <row r="10" spans="1:7" ht="40.5">
      <c r="A10" s="51"/>
      <c r="B10" s="54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39" t="s">
        <v>10</v>
      </c>
      <c r="C11" s="31">
        <v>316</v>
      </c>
      <c r="D11" s="31">
        <v>316</v>
      </c>
      <c r="E11" s="31">
        <v>316</v>
      </c>
    </row>
    <row r="12" spans="1:7" ht="25.5">
      <c r="A12" s="10" t="s">
        <v>24</v>
      </c>
      <c r="B12" s="39" t="s">
        <v>2</v>
      </c>
      <c r="C12" s="31">
        <f t="shared" ref="C12" si="0">(C13-C32)/C11</f>
        <v>291.98734177215192</v>
      </c>
      <c r="D12" s="31">
        <f t="shared" ref="D12:E12" si="1">(D13-D32)/D11</f>
        <v>291.98734177215192</v>
      </c>
      <c r="E12" s="31">
        <f t="shared" si="1"/>
        <v>291.98734177215192</v>
      </c>
    </row>
    <row r="13" spans="1:7" ht="25.5">
      <c r="A13" s="5" t="s">
        <v>11</v>
      </c>
      <c r="B13" s="39" t="s">
        <v>2</v>
      </c>
      <c r="C13" s="31">
        <f>C15+C29+C30+C31+C32+C33</f>
        <v>93437</v>
      </c>
      <c r="D13" s="31">
        <f>C13</f>
        <v>93437</v>
      </c>
      <c r="E13" s="31">
        <f>E15+E29+E30+E31+E32+E33</f>
        <v>93437</v>
      </c>
      <c r="F13" s="36"/>
    </row>
    <row r="14" spans="1:7">
      <c r="A14" s="8" t="s">
        <v>0</v>
      </c>
      <c r="B14" s="40"/>
      <c r="C14" s="31">
        <v>0</v>
      </c>
      <c r="D14" s="31">
        <v>0</v>
      </c>
      <c r="E14" s="31">
        <v>0</v>
      </c>
      <c r="G14" s="36"/>
    </row>
    <row r="15" spans="1:7" s="18" customFormat="1" ht="25.5">
      <c r="A15" s="16" t="s">
        <v>12</v>
      </c>
      <c r="B15" s="39" t="s">
        <v>2</v>
      </c>
      <c r="C15" s="31">
        <f>C17+C20+C23+C26</f>
        <v>63948</v>
      </c>
      <c r="D15" s="31">
        <f>C15</f>
        <v>63948</v>
      </c>
      <c r="E15" s="31">
        <f>E17+E20+E23+E26</f>
        <v>63948</v>
      </c>
      <c r="F15" s="34"/>
      <c r="G15" s="34"/>
    </row>
    <row r="16" spans="1:7" s="18" customFormat="1">
      <c r="A16" s="19" t="s">
        <v>1</v>
      </c>
      <c r="B16" s="40"/>
      <c r="C16" s="31">
        <v>0</v>
      </c>
      <c r="D16" s="31">
        <v>0</v>
      </c>
      <c r="E16" s="31">
        <v>0</v>
      </c>
      <c r="F16" s="34"/>
      <c r="G16" s="34"/>
    </row>
    <row r="17" spans="1:8" s="18" customFormat="1" ht="25.5">
      <c r="A17" s="20" t="s">
        <v>30</v>
      </c>
      <c r="B17" s="39" t="s">
        <v>2</v>
      </c>
      <c r="C17" s="31">
        <v>4710</v>
      </c>
      <c r="D17" s="31">
        <f>C17</f>
        <v>4710</v>
      </c>
      <c r="E17" s="31">
        <v>4710</v>
      </c>
      <c r="F17" s="34"/>
      <c r="G17" s="34"/>
    </row>
    <row r="18" spans="1:8" s="18" customFormat="1">
      <c r="A18" s="21" t="s">
        <v>4</v>
      </c>
      <c r="B18" s="41" t="s">
        <v>3</v>
      </c>
      <c r="C18" s="31">
        <v>4</v>
      </c>
      <c r="D18" s="31">
        <v>4</v>
      </c>
      <c r="E18" s="31">
        <v>4</v>
      </c>
      <c r="F18" s="34" t="s">
        <v>32</v>
      </c>
      <c r="G18" s="34" t="s">
        <v>32</v>
      </c>
    </row>
    <row r="19" spans="1:8" s="18" customFormat="1" ht="21.95" customHeight="1">
      <c r="A19" s="21" t="s">
        <v>26</v>
      </c>
      <c r="B19" s="39" t="s">
        <v>27</v>
      </c>
      <c r="C19" s="31">
        <f>C17*1000/12/C18</f>
        <v>98125</v>
      </c>
      <c r="D19" s="31">
        <f t="shared" ref="D19:D33" si="2">C19</f>
        <v>98125</v>
      </c>
      <c r="E19" s="31">
        <f>E17*1000/12/E18</f>
        <v>98125</v>
      </c>
      <c r="F19" s="34"/>
      <c r="G19" s="34"/>
    </row>
    <row r="20" spans="1:8" s="18" customFormat="1" ht="25.5">
      <c r="A20" s="20" t="s">
        <v>31</v>
      </c>
      <c r="B20" s="39" t="s">
        <v>2</v>
      </c>
      <c r="C20" s="31">
        <v>36060</v>
      </c>
      <c r="D20" s="31">
        <f t="shared" si="2"/>
        <v>36060</v>
      </c>
      <c r="E20" s="31">
        <v>36060</v>
      </c>
      <c r="F20" s="34"/>
      <c r="G20" s="34"/>
    </row>
    <row r="21" spans="1:8" s="18" customFormat="1">
      <c r="A21" s="21" t="s">
        <v>4</v>
      </c>
      <c r="B21" s="41" t="s">
        <v>3</v>
      </c>
      <c r="C21" s="31">
        <v>40</v>
      </c>
      <c r="D21" s="31">
        <f t="shared" si="2"/>
        <v>40</v>
      </c>
      <c r="E21" s="31">
        <v>40</v>
      </c>
      <c r="F21" s="34"/>
      <c r="G21" s="34" t="s">
        <v>32</v>
      </c>
      <c r="H21" s="18" t="s">
        <v>32</v>
      </c>
    </row>
    <row r="22" spans="1:8" s="18" customFormat="1" ht="21.95" customHeight="1">
      <c r="A22" s="21" t="s">
        <v>26</v>
      </c>
      <c r="B22" s="39" t="s">
        <v>27</v>
      </c>
      <c r="C22" s="31">
        <f>C20*1000/12/C21</f>
        <v>75125</v>
      </c>
      <c r="D22" s="31">
        <f t="shared" si="2"/>
        <v>75125</v>
      </c>
      <c r="E22" s="31">
        <f>E20*1000/12/E21</f>
        <v>75125</v>
      </c>
      <c r="F22" s="34"/>
      <c r="G22" s="34"/>
    </row>
    <row r="23" spans="1:8" s="18" customFormat="1" ht="39">
      <c r="A23" s="23" t="s">
        <v>25</v>
      </c>
      <c r="B23" s="39" t="s">
        <v>2</v>
      </c>
      <c r="C23" s="31">
        <v>8090</v>
      </c>
      <c r="D23" s="31">
        <f t="shared" si="2"/>
        <v>8090</v>
      </c>
      <c r="E23" s="31">
        <v>8090</v>
      </c>
      <c r="F23" s="34"/>
      <c r="G23" s="34"/>
    </row>
    <row r="24" spans="1:8" s="18" customFormat="1">
      <c r="A24" s="21" t="s">
        <v>4</v>
      </c>
      <c r="B24" s="41" t="s">
        <v>3</v>
      </c>
      <c r="C24" s="31">
        <v>8</v>
      </c>
      <c r="D24" s="31">
        <v>8</v>
      </c>
      <c r="E24" s="31">
        <v>8</v>
      </c>
      <c r="F24" s="34"/>
      <c r="G24" s="34"/>
    </row>
    <row r="25" spans="1:8" s="18" customFormat="1" ht="21.95" customHeight="1">
      <c r="A25" s="21" t="s">
        <v>26</v>
      </c>
      <c r="B25" s="39" t="s">
        <v>27</v>
      </c>
      <c r="C25" s="31">
        <f>C23*1000/12/C24</f>
        <v>84270.833333333328</v>
      </c>
      <c r="D25" s="31">
        <f t="shared" si="2"/>
        <v>84270.833333333328</v>
      </c>
      <c r="E25" s="31">
        <f>E23*1000/12/E24</f>
        <v>84270.833333333328</v>
      </c>
      <c r="F25" s="34"/>
      <c r="G25" s="34"/>
    </row>
    <row r="26" spans="1:8" s="18" customFormat="1" ht="25.5">
      <c r="A26" s="20" t="s">
        <v>23</v>
      </c>
      <c r="B26" s="39" t="s">
        <v>2</v>
      </c>
      <c r="C26" s="31">
        <v>15088</v>
      </c>
      <c r="D26" s="31">
        <f t="shared" si="2"/>
        <v>15088</v>
      </c>
      <c r="E26" s="31">
        <v>15088</v>
      </c>
      <c r="F26" s="34"/>
      <c r="G26" s="34"/>
    </row>
    <row r="27" spans="1:8" s="18" customFormat="1">
      <c r="A27" s="21" t="s">
        <v>4</v>
      </c>
      <c r="B27" s="41" t="s">
        <v>3</v>
      </c>
      <c r="C27" s="31">
        <v>24</v>
      </c>
      <c r="D27" s="31">
        <v>24</v>
      </c>
      <c r="E27" s="31">
        <v>24</v>
      </c>
      <c r="F27" s="34"/>
      <c r="G27" s="34"/>
    </row>
    <row r="28" spans="1:8" s="18" customFormat="1" ht="21.95" customHeight="1">
      <c r="A28" s="21" t="s">
        <v>26</v>
      </c>
      <c r="B28" s="39" t="s">
        <v>27</v>
      </c>
      <c r="C28" s="31">
        <f>C26/C27*1000/12</f>
        <v>52388.888888888883</v>
      </c>
      <c r="D28" s="31">
        <f t="shared" si="2"/>
        <v>52388.888888888883</v>
      </c>
      <c r="E28" s="31">
        <f>E26/E27*1000/12</f>
        <v>52388.888888888883</v>
      </c>
      <c r="F28" s="34"/>
      <c r="G28" s="34"/>
    </row>
    <row r="29" spans="1:8" s="18" customFormat="1" ht="25.5">
      <c r="A29" s="16" t="s">
        <v>5</v>
      </c>
      <c r="B29" s="39" t="s">
        <v>2</v>
      </c>
      <c r="C29" s="31">
        <v>7864</v>
      </c>
      <c r="D29" s="31">
        <f t="shared" si="2"/>
        <v>7864</v>
      </c>
      <c r="E29" s="31">
        <v>7864</v>
      </c>
      <c r="F29" s="34"/>
      <c r="G29" s="34"/>
    </row>
    <row r="30" spans="1:8" s="18" customFormat="1" ht="36.75">
      <c r="A30" s="24" t="s">
        <v>6</v>
      </c>
      <c r="B30" s="39" t="s">
        <v>2</v>
      </c>
      <c r="C30" s="31">
        <v>2766</v>
      </c>
      <c r="D30" s="31">
        <f t="shared" si="2"/>
        <v>2766</v>
      </c>
      <c r="E30" s="31">
        <v>2766</v>
      </c>
      <c r="F30" s="34"/>
      <c r="G30" s="34"/>
    </row>
    <row r="31" spans="1:8" ht="25.5">
      <c r="A31" s="12" t="s">
        <v>7</v>
      </c>
      <c r="B31" s="39" t="s">
        <v>2</v>
      </c>
      <c r="C31" s="31">
        <v>0</v>
      </c>
      <c r="D31" s="31">
        <f t="shared" si="2"/>
        <v>0</v>
      </c>
      <c r="E31" s="31">
        <v>0</v>
      </c>
    </row>
    <row r="32" spans="1:8" ht="36.75">
      <c r="A32" s="12" t="s">
        <v>8</v>
      </c>
      <c r="B32" s="39" t="s">
        <v>2</v>
      </c>
      <c r="C32" s="31">
        <v>1169</v>
      </c>
      <c r="D32" s="31">
        <f t="shared" si="2"/>
        <v>1169</v>
      </c>
      <c r="E32" s="31">
        <v>1169</v>
      </c>
    </row>
    <row r="33" spans="1:5" ht="38.25" customHeight="1">
      <c r="A33" s="12" t="s">
        <v>9</v>
      </c>
      <c r="B33" s="39" t="s">
        <v>2</v>
      </c>
      <c r="C33" s="31">
        <v>17690</v>
      </c>
      <c r="D33" s="31">
        <f t="shared" si="2"/>
        <v>17690</v>
      </c>
      <c r="E33" s="31">
        <v>17690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abSelected="1" workbookViewId="0">
      <selection activeCell="B13" sqref="B1:G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45" customHeight="1">
      <c r="A4" s="56" t="s">
        <v>56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45</v>
      </c>
      <c r="D9" s="55"/>
      <c r="E9" s="55"/>
    </row>
    <row r="10" spans="1:7" ht="40.5">
      <c r="A10" s="51"/>
      <c r="B10" s="54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39" t="s">
        <v>10</v>
      </c>
      <c r="C11" s="25">
        <v>66</v>
      </c>
      <c r="D11" s="25">
        <v>66</v>
      </c>
      <c r="E11" s="25">
        <v>66</v>
      </c>
    </row>
    <row r="12" spans="1:7" ht="25.5">
      <c r="A12" s="10" t="s">
        <v>24</v>
      </c>
      <c r="B12" s="39" t="s">
        <v>2</v>
      </c>
      <c r="C12" s="25">
        <f>(C13-C32)/C11</f>
        <v>833.87878787878788</v>
      </c>
      <c r="D12" s="25">
        <f t="shared" ref="D12:E12" si="0">(D13-D32)/D11</f>
        <v>833.87878787878788</v>
      </c>
      <c r="E12" s="25">
        <f t="shared" si="0"/>
        <v>833.87878787878788</v>
      </c>
    </row>
    <row r="13" spans="1:7" ht="25.5">
      <c r="A13" s="5" t="s">
        <v>11</v>
      </c>
      <c r="B13" s="39" t="s">
        <v>2</v>
      </c>
      <c r="C13" s="25">
        <f>C15+C29+C30+C31+C32+C33</f>
        <v>58285</v>
      </c>
      <c r="D13" s="25">
        <f>C13</f>
        <v>58285</v>
      </c>
      <c r="E13" s="25">
        <f>E15+E29+E30+E31+E32+E33</f>
        <v>58285</v>
      </c>
    </row>
    <row r="14" spans="1:7">
      <c r="A14" s="8" t="s">
        <v>0</v>
      </c>
      <c r="B14" s="40"/>
      <c r="C14" s="25"/>
      <c r="D14" s="25">
        <f t="shared" ref="D14:D33" si="1">C14</f>
        <v>0</v>
      </c>
      <c r="E14" s="25"/>
      <c r="G14" s="36"/>
    </row>
    <row r="15" spans="1:7" ht="25.5">
      <c r="A15" s="5" t="s">
        <v>12</v>
      </c>
      <c r="B15" s="39" t="s">
        <v>2</v>
      </c>
      <c r="C15" s="26">
        <v>44200.4</v>
      </c>
      <c r="D15" s="26">
        <v>44200.4</v>
      </c>
      <c r="E15" s="26">
        <v>44200.4</v>
      </c>
    </row>
    <row r="16" spans="1:7">
      <c r="A16" s="8" t="s">
        <v>1</v>
      </c>
      <c r="B16" s="40"/>
      <c r="C16" s="26"/>
      <c r="D16" s="26"/>
      <c r="E16" s="26"/>
    </row>
    <row r="17" spans="1:7" s="18" customFormat="1" ht="25.5">
      <c r="A17" s="20" t="s">
        <v>30</v>
      </c>
      <c r="B17" s="39" t="s">
        <v>2</v>
      </c>
      <c r="C17" s="26">
        <v>2806.4</v>
      </c>
      <c r="D17" s="26">
        <v>2806.4</v>
      </c>
      <c r="E17" s="26">
        <v>2806.4</v>
      </c>
      <c r="F17" s="34"/>
      <c r="G17" s="34"/>
    </row>
    <row r="18" spans="1:7" s="18" customFormat="1">
      <c r="A18" s="21" t="s">
        <v>4</v>
      </c>
      <c r="B18" s="41" t="s">
        <v>3</v>
      </c>
      <c r="C18" s="26">
        <v>2</v>
      </c>
      <c r="D18" s="26">
        <v>2</v>
      </c>
      <c r="E18" s="26">
        <v>2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26">
        <v>116933.3</v>
      </c>
      <c r="D19" s="26">
        <v>116933.3</v>
      </c>
      <c r="E19" s="26">
        <v>116933.3</v>
      </c>
      <c r="F19" s="34"/>
      <c r="G19" s="34"/>
    </row>
    <row r="20" spans="1:7" s="18" customFormat="1" ht="25.5">
      <c r="A20" s="20" t="s">
        <v>31</v>
      </c>
      <c r="B20" s="39" t="s">
        <v>2</v>
      </c>
      <c r="C20" s="26">
        <v>24346.400000000001</v>
      </c>
      <c r="D20" s="26">
        <v>24346.400000000001</v>
      </c>
      <c r="E20" s="26">
        <v>24346.400000000001</v>
      </c>
      <c r="F20" s="34"/>
      <c r="G20" s="34"/>
    </row>
    <row r="21" spans="1:7">
      <c r="A21" s="10" t="s">
        <v>4</v>
      </c>
      <c r="B21" s="41" t="s">
        <v>3</v>
      </c>
      <c r="C21" s="26">
        <v>16</v>
      </c>
      <c r="D21" s="26">
        <v>16</v>
      </c>
      <c r="E21" s="26">
        <v>16</v>
      </c>
    </row>
    <row r="22" spans="1:7" ht="21.95" customHeight="1">
      <c r="A22" s="10" t="s">
        <v>26</v>
      </c>
      <c r="B22" s="39" t="s">
        <v>27</v>
      </c>
      <c r="C22" s="26">
        <v>126804.2</v>
      </c>
      <c r="D22" s="26">
        <v>126804.2</v>
      </c>
      <c r="E22" s="26">
        <v>126804.2</v>
      </c>
    </row>
    <row r="23" spans="1:7" ht="39">
      <c r="A23" s="14" t="s">
        <v>25</v>
      </c>
      <c r="B23" s="39" t="s">
        <v>2</v>
      </c>
      <c r="C23" s="26">
        <v>5640.8</v>
      </c>
      <c r="D23" s="26">
        <v>5640.8</v>
      </c>
      <c r="E23" s="26">
        <v>5640.8</v>
      </c>
    </row>
    <row r="24" spans="1:7">
      <c r="A24" s="10" t="s">
        <v>4</v>
      </c>
      <c r="B24" s="41" t="s">
        <v>3</v>
      </c>
      <c r="C24" s="26">
        <v>6.5</v>
      </c>
      <c r="D24" s="26">
        <v>6.5</v>
      </c>
      <c r="E24" s="26">
        <v>6.5</v>
      </c>
    </row>
    <row r="25" spans="1:7" ht="21.95" customHeight="1">
      <c r="A25" s="10" t="s">
        <v>26</v>
      </c>
      <c r="B25" s="39" t="s">
        <v>27</v>
      </c>
      <c r="C25" s="26">
        <v>72317.899999999994</v>
      </c>
      <c r="D25" s="26">
        <v>72317.899999999994</v>
      </c>
      <c r="E25" s="26">
        <v>72317.899999999994</v>
      </c>
    </row>
    <row r="26" spans="1:7" ht="25.5">
      <c r="A26" s="7" t="s">
        <v>23</v>
      </c>
      <c r="B26" s="39" t="s">
        <v>2</v>
      </c>
      <c r="C26" s="26">
        <v>12008</v>
      </c>
      <c r="D26" s="26">
        <v>12008</v>
      </c>
      <c r="E26" s="26">
        <v>12008</v>
      </c>
    </row>
    <row r="27" spans="1:7">
      <c r="A27" s="10" t="s">
        <v>4</v>
      </c>
      <c r="B27" s="41" t="s">
        <v>3</v>
      </c>
      <c r="C27" s="26">
        <v>17</v>
      </c>
      <c r="D27" s="26">
        <v>17</v>
      </c>
      <c r="E27" s="26">
        <v>17</v>
      </c>
    </row>
    <row r="28" spans="1:7" ht="21.95" customHeight="1">
      <c r="A28" s="10" t="s">
        <v>26</v>
      </c>
      <c r="B28" s="39" t="s">
        <v>27</v>
      </c>
      <c r="C28" s="26">
        <v>58862.7</v>
      </c>
      <c r="D28" s="26">
        <v>58862.7</v>
      </c>
      <c r="E28" s="26">
        <v>58862.7</v>
      </c>
    </row>
    <row r="29" spans="1:7" ht="25.5">
      <c r="A29" s="5" t="s">
        <v>5</v>
      </c>
      <c r="B29" s="39" t="s">
        <v>2</v>
      </c>
      <c r="C29" s="26">
        <v>4595.6000000000004</v>
      </c>
      <c r="D29" s="26">
        <v>4595.6000000000004</v>
      </c>
      <c r="E29" s="26">
        <v>4595.6000000000004</v>
      </c>
    </row>
    <row r="30" spans="1:7" ht="36.75">
      <c r="A30" s="12" t="s">
        <v>6</v>
      </c>
      <c r="B30" s="39" t="s">
        <v>2</v>
      </c>
      <c r="C30" s="25">
        <v>1677</v>
      </c>
      <c r="D30" s="25">
        <f t="shared" si="1"/>
        <v>1677</v>
      </c>
      <c r="E30" s="25">
        <f>D30</f>
        <v>1677</v>
      </c>
    </row>
    <row r="31" spans="1:7" ht="25.5">
      <c r="A31" s="12" t="s">
        <v>7</v>
      </c>
      <c r="B31" s="39" t="s">
        <v>2</v>
      </c>
      <c r="C31" s="25">
        <v>0</v>
      </c>
      <c r="D31" s="25">
        <f t="shared" si="1"/>
        <v>0</v>
      </c>
      <c r="E31" s="25">
        <v>0</v>
      </c>
    </row>
    <row r="32" spans="1:7" ht="36.75">
      <c r="A32" s="12" t="s">
        <v>8</v>
      </c>
      <c r="B32" s="39" t="s">
        <v>2</v>
      </c>
      <c r="C32" s="25">
        <v>3249</v>
      </c>
      <c r="D32" s="25">
        <v>3249</v>
      </c>
      <c r="E32" s="25">
        <v>3249</v>
      </c>
    </row>
    <row r="33" spans="1:5" ht="38.25" customHeight="1">
      <c r="A33" s="12" t="s">
        <v>9</v>
      </c>
      <c r="B33" s="39" t="s">
        <v>2</v>
      </c>
      <c r="C33" s="25">
        <v>4563</v>
      </c>
      <c r="D33" s="25">
        <f t="shared" si="1"/>
        <v>4563</v>
      </c>
      <c r="E33" s="25">
        <f>D33</f>
        <v>4563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4" workbookViewId="0">
      <selection activeCell="B6" sqref="B1:H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4.140625" style="36" customWidth="1"/>
    <col min="5" max="5" width="13.140625" style="36" customWidth="1"/>
    <col min="6" max="7" width="12" style="34" customWidth="1"/>
    <col min="8" max="8" width="9.140625" style="34"/>
    <col min="9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44.25" customHeight="1">
      <c r="A4" s="49" t="s">
        <v>38</v>
      </c>
      <c r="B4" s="49"/>
      <c r="C4" s="49"/>
      <c r="D4" s="49"/>
      <c r="E4" s="49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36</v>
      </c>
      <c r="D9" s="55"/>
      <c r="E9" s="55"/>
    </row>
    <row r="10" spans="1:7" ht="40.5">
      <c r="A10" s="51"/>
      <c r="B10" s="54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39" t="s">
        <v>10</v>
      </c>
      <c r="C11" s="31">
        <v>383</v>
      </c>
      <c r="D11" s="31">
        <v>383</v>
      </c>
      <c r="E11" s="31">
        <v>383</v>
      </c>
    </row>
    <row r="12" spans="1:7" ht="25.5">
      <c r="A12" s="10" t="s">
        <v>24</v>
      </c>
      <c r="B12" s="39" t="s">
        <v>2</v>
      </c>
      <c r="C12" s="31">
        <f t="shared" ref="C12" si="0">(C13-C32)/C11</f>
        <v>247.2140992167102</v>
      </c>
      <c r="D12" s="31">
        <f t="shared" ref="D12:E12" si="1">(D13-D32)/D11</f>
        <v>247.2140992167102</v>
      </c>
      <c r="E12" s="31">
        <f t="shared" si="1"/>
        <v>247.2140992167102</v>
      </c>
    </row>
    <row r="13" spans="1:7" ht="25.5">
      <c r="A13" s="5" t="s">
        <v>11</v>
      </c>
      <c r="B13" s="39" t="s">
        <v>2</v>
      </c>
      <c r="C13" s="31">
        <f>C15+C29+C30+C31+C32+C33</f>
        <v>95797</v>
      </c>
      <c r="D13" s="31">
        <f>C13</f>
        <v>95797</v>
      </c>
      <c r="E13" s="31">
        <f>E15+E29+E30+E31+E32+E33</f>
        <v>95797</v>
      </c>
    </row>
    <row r="14" spans="1:7">
      <c r="A14" s="8" t="s">
        <v>0</v>
      </c>
      <c r="B14" s="40"/>
      <c r="C14" s="31">
        <v>0</v>
      </c>
      <c r="D14" s="31">
        <f t="shared" ref="D14:D32" si="2">C14</f>
        <v>0</v>
      </c>
      <c r="E14" s="31">
        <v>0</v>
      </c>
      <c r="G14" s="36"/>
    </row>
    <row r="15" spans="1:7" ht="25.5">
      <c r="A15" s="5" t="s">
        <v>12</v>
      </c>
      <c r="B15" s="39" t="s">
        <v>2</v>
      </c>
      <c r="C15" s="26">
        <v>65762</v>
      </c>
      <c r="D15" s="26">
        <v>65762</v>
      </c>
      <c r="E15" s="26">
        <v>65762</v>
      </c>
    </row>
    <row r="16" spans="1:7">
      <c r="A16" s="8" t="s">
        <v>1</v>
      </c>
      <c r="B16" s="40"/>
      <c r="C16" s="26"/>
      <c r="D16" s="26"/>
      <c r="E16" s="26"/>
    </row>
    <row r="17" spans="1:8" s="18" customFormat="1" ht="25.5">
      <c r="A17" s="20" t="s">
        <v>30</v>
      </c>
      <c r="B17" s="39" t="s">
        <v>2</v>
      </c>
      <c r="C17" s="26">
        <v>3285</v>
      </c>
      <c r="D17" s="26">
        <v>3285</v>
      </c>
      <c r="E17" s="26">
        <v>3285</v>
      </c>
      <c r="F17" s="34"/>
      <c r="G17" s="34"/>
      <c r="H17" s="34"/>
    </row>
    <row r="18" spans="1:8" s="18" customFormat="1">
      <c r="A18" s="21" t="s">
        <v>4</v>
      </c>
      <c r="B18" s="41" t="s">
        <v>3</v>
      </c>
      <c r="C18" s="26">
        <v>3</v>
      </c>
      <c r="D18" s="26">
        <v>3</v>
      </c>
      <c r="E18" s="26">
        <v>3</v>
      </c>
      <c r="F18" s="34"/>
      <c r="G18" s="34"/>
      <c r="H18" s="34"/>
    </row>
    <row r="19" spans="1:8" s="18" customFormat="1" ht="21.95" customHeight="1">
      <c r="A19" s="21" t="s">
        <v>26</v>
      </c>
      <c r="B19" s="39" t="s">
        <v>27</v>
      </c>
      <c r="C19" s="26">
        <v>91250</v>
      </c>
      <c r="D19" s="26">
        <v>91250</v>
      </c>
      <c r="E19" s="26">
        <v>91250</v>
      </c>
      <c r="F19" s="34"/>
      <c r="G19" s="34"/>
      <c r="H19" s="34"/>
    </row>
    <row r="20" spans="1:8" s="18" customFormat="1" ht="25.5">
      <c r="A20" s="20" t="s">
        <v>31</v>
      </c>
      <c r="B20" s="39" t="s">
        <v>2</v>
      </c>
      <c r="C20" s="26">
        <v>46831</v>
      </c>
      <c r="D20" s="26">
        <v>46831</v>
      </c>
      <c r="E20" s="26">
        <v>46831</v>
      </c>
      <c r="F20" s="34"/>
      <c r="G20" s="34"/>
      <c r="H20" s="34"/>
    </row>
    <row r="21" spans="1:8">
      <c r="A21" s="10" t="s">
        <v>4</v>
      </c>
      <c r="B21" s="41" t="s">
        <v>3</v>
      </c>
      <c r="C21" s="26">
        <v>37.845999999999997</v>
      </c>
      <c r="D21" s="26">
        <v>37.845999999999997</v>
      </c>
      <c r="E21" s="26">
        <v>37.845999999999997</v>
      </c>
    </row>
    <row r="22" spans="1:8" ht="21.95" customHeight="1">
      <c r="A22" s="10" t="s">
        <v>26</v>
      </c>
      <c r="B22" s="39" t="s">
        <v>27</v>
      </c>
      <c r="C22" s="26">
        <v>102897.3</v>
      </c>
      <c r="D22" s="26">
        <v>102897.3</v>
      </c>
      <c r="E22" s="26">
        <v>102897.3</v>
      </c>
    </row>
    <row r="23" spans="1:8" ht="39">
      <c r="A23" s="14" t="s">
        <v>25</v>
      </c>
      <c r="B23" s="39" t="s">
        <v>2</v>
      </c>
      <c r="C23" s="26">
        <v>5426</v>
      </c>
      <c r="D23" s="26">
        <v>5426</v>
      </c>
      <c r="E23" s="26">
        <v>5426</v>
      </c>
    </row>
    <row r="24" spans="1:8">
      <c r="A24" s="10" t="s">
        <v>4</v>
      </c>
      <c r="B24" s="41" t="s">
        <v>3</v>
      </c>
      <c r="C24" s="26">
        <v>6</v>
      </c>
      <c r="D24" s="26">
        <v>6</v>
      </c>
      <c r="E24" s="26">
        <v>6</v>
      </c>
    </row>
    <row r="25" spans="1:8" ht="21.95" customHeight="1">
      <c r="A25" s="10" t="s">
        <v>26</v>
      </c>
      <c r="B25" s="39" t="s">
        <v>27</v>
      </c>
      <c r="C25" s="26">
        <v>75361</v>
      </c>
      <c r="D25" s="26">
        <v>75361</v>
      </c>
      <c r="E25" s="26">
        <v>75361</v>
      </c>
    </row>
    <row r="26" spans="1:8" ht="25.5">
      <c r="A26" s="7" t="s">
        <v>23</v>
      </c>
      <c r="B26" s="39" t="s">
        <v>2</v>
      </c>
      <c r="C26" s="26">
        <v>10220.200000000001</v>
      </c>
      <c r="D26" s="26">
        <v>10220.200000000001</v>
      </c>
      <c r="E26" s="26">
        <v>10220.200000000001</v>
      </c>
    </row>
    <row r="27" spans="1:8">
      <c r="A27" s="10" t="s">
        <v>4</v>
      </c>
      <c r="B27" s="41" t="s">
        <v>3</v>
      </c>
      <c r="C27" s="26">
        <v>17.25</v>
      </c>
      <c r="D27" s="26">
        <v>17.25</v>
      </c>
      <c r="E27" s="26">
        <v>17.25</v>
      </c>
    </row>
    <row r="28" spans="1:8" ht="21.95" customHeight="1">
      <c r="A28" s="10" t="s">
        <v>26</v>
      </c>
      <c r="B28" s="39" t="s">
        <v>27</v>
      </c>
      <c r="C28" s="26">
        <v>49373</v>
      </c>
      <c r="D28" s="26">
        <v>49373</v>
      </c>
      <c r="E28" s="26">
        <v>49373</v>
      </c>
    </row>
    <row r="29" spans="1:8" ht="25.5">
      <c r="A29" s="5" t="s">
        <v>5</v>
      </c>
      <c r="B29" s="39" t="s">
        <v>2</v>
      </c>
      <c r="C29" s="31">
        <v>9138</v>
      </c>
      <c r="D29" s="31">
        <v>9138</v>
      </c>
      <c r="E29" s="31">
        <v>9138</v>
      </c>
    </row>
    <row r="30" spans="1:8" ht="36.75">
      <c r="A30" s="12" t="s">
        <v>6</v>
      </c>
      <c r="B30" s="39" t="s">
        <v>2</v>
      </c>
      <c r="C30" s="31">
        <v>4109</v>
      </c>
      <c r="D30" s="31">
        <f t="shared" si="2"/>
        <v>4109</v>
      </c>
      <c r="E30" s="31">
        <v>4109</v>
      </c>
    </row>
    <row r="31" spans="1:8" ht="25.5">
      <c r="A31" s="12" t="s">
        <v>7</v>
      </c>
      <c r="B31" s="39" t="s">
        <v>2</v>
      </c>
      <c r="C31" s="31">
        <v>0</v>
      </c>
      <c r="D31" s="31">
        <f t="shared" si="2"/>
        <v>0</v>
      </c>
      <c r="E31" s="31">
        <v>0</v>
      </c>
    </row>
    <row r="32" spans="1:8" ht="36.75">
      <c r="A32" s="12" t="s">
        <v>8</v>
      </c>
      <c r="B32" s="39" t="s">
        <v>2</v>
      </c>
      <c r="C32" s="31">
        <v>1114</v>
      </c>
      <c r="D32" s="31">
        <f t="shared" si="2"/>
        <v>1114</v>
      </c>
      <c r="E32" s="31">
        <v>1114</v>
      </c>
    </row>
    <row r="33" spans="1:5" ht="38.25" customHeight="1">
      <c r="A33" s="12" t="s">
        <v>9</v>
      </c>
      <c r="B33" s="39" t="s">
        <v>2</v>
      </c>
      <c r="C33" s="31">
        <v>15674</v>
      </c>
      <c r="D33" s="31">
        <v>15674</v>
      </c>
      <c r="E33" s="31">
        <v>15674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H33"/>
  <sheetViews>
    <sheetView topLeftCell="A10" workbookViewId="0">
      <selection activeCell="C10" sqref="C1:H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2.7109375" style="36" customWidth="1"/>
    <col min="6" max="7" width="12" style="34" customWidth="1"/>
    <col min="8" max="8" width="9.140625" style="34"/>
    <col min="9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>
      <c r="A4" s="49" t="s">
        <v>39</v>
      </c>
      <c r="B4" s="49"/>
      <c r="C4" s="49"/>
      <c r="D4" s="49"/>
      <c r="E4" s="49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36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446</v>
      </c>
      <c r="D11" s="31">
        <v>446</v>
      </c>
      <c r="E11" s="31">
        <v>446</v>
      </c>
    </row>
    <row r="12" spans="1:7" ht="25.5">
      <c r="A12" s="10" t="s">
        <v>24</v>
      </c>
      <c r="B12" s="6" t="s">
        <v>2</v>
      </c>
      <c r="C12" s="31">
        <f t="shared" ref="C12" si="0">(C13-C32)/C11</f>
        <v>230.45515695067266</v>
      </c>
      <c r="D12" s="31">
        <f t="shared" ref="D12:E12" si="1">(D13-D32)/D11</f>
        <v>230.45515695067266</v>
      </c>
      <c r="E12" s="31">
        <f t="shared" si="1"/>
        <v>230.45515695067266</v>
      </c>
    </row>
    <row r="13" spans="1:7" ht="25.5">
      <c r="A13" s="5" t="s">
        <v>11</v>
      </c>
      <c r="B13" s="6" t="s">
        <v>2</v>
      </c>
      <c r="C13" s="31">
        <f>C15+C29+C30+C31+C32+C33</f>
        <v>103840</v>
      </c>
      <c r="D13" s="31">
        <f>C13</f>
        <v>103840</v>
      </c>
      <c r="E13" s="31">
        <f>E15+E29+E30+E31+E32+E33</f>
        <v>103840</v>
      </c>
    </row>
    <row r="14" spans="1:7">
      <c r="A14" s="8" t="s">
        <v>0</v>
      </c>
      <c r="B14" s="9"/>
      <c r="C14" s="31">
        <v>0</v>
      </c>
      <c r="D14" s="31">
        <f t="shared" ref="D14:D33" si="2">C14</f>
        <v>0</v>
      </c>
      <c r="E14" s="31">
        <v>0</v>
      </c>
      <c r="G14" s="36"/>
    </row>
    <row r="15" spans="1:7" ht="25.5">
      <c r="A15" s="5" t="s">
        <v>12</v>
      </c>
      <c r="B15" s="6" t="s">
        <v>2</v>
      </c>
      <c r="C15" s="26">
        <v>73930</v>
      </c>
      <c r="D15" s="26">
        <v>73930</v>
      </c>
      <c r="E15" s="26">
        <v>73930</v>
      </c>
    </row>
    <row r="16" spans="1:7">
      <c r="A16" s="8" t="s">
        <v>1</v>
      </c>
      <c r="B16" s="9"/>
      <c r="C16" s="26"/>
      <c r="D16" s="26"/>
      <c r="E16" s="26"/>
    </row>
    <row r="17" spans="1:8" s="18" customFormat="1" ht="25.5">
      <c r="A17" s="20" t="s">
        <v>30</v>
      </c>
      <c r="B17" s="17" t="s">
        <v>2</v>
      </c>
      <c r="C17" s="26">
        <v>2810.7</v>
      </c>
      <c r="D17" s="26">
        <v>2810.7</v>
      </c>
      <c r="E17" s="26">
        <v>2810.7</v>
      </c>
      <c r="F17" s="34"/>
      <c r="G17" s="34"/>
      <c r="H17" s="34"/>
    </row>
    <row r="18" spans="1:8" s="18" customFormat="1">
      <c r="A18" s="21" t="s">
        <v>4</v>
      </c>
      <c r="B18" s="22" t="s">
        <v>3</v>
      </c>
      <c r="C18" s="26">
        <v>3</v>
      </c>
      <c r="D18" s="26">
        <v>3</v>
      </c>
      <c r="E18" s="26">
        <v>3</v>
      </c>
      <c r="F18" s="34"/>
      <c r="G18" s="34"/>
      <c r="H18" s="34"/>
    </row>
    <row r="19" spans="1:8" s="18" customFormat="1" ht="21.95" customHeight="1">
      <c r="A19" s="21" t="s">
        <v>26</v>
      </c>
      <c r="B19" s="17" t="s">
        <v>27</v>
      </c>
      <c r="C19" s="26">
        <v>97520</v>
      </c>
      <c r="D19" s="26">
        <v>97520</v>
      </c>
      <c r="E19" s="26">
        <v>97520</v>
      </c>
      <c r="F19" s="34"/>
      <c r="G19" s="34"/>
      <c r="H19" s="34"/>
    </row>
    <row r="20" spans="1:8" s="18" customFormat="1" ht="25.5">
      <c r="A20" s="20" t="s">
        <v>31</v>
      </c>
      <c r="B20" s="17" t="s">
        <v>2</v>
      </c>
      <c r="C20" s="26">
        <v>52154.3</v>
      </c>
      <c r="D20" s="26">
        <v>52154.3</v>
      </c>
      <c r="E20" s="26">
        <v>52154.3</v>
      </c>
      <c r="F20" s="34"/>
      <c r="G20" s="34"/>
      <c r="H20" s="34"/>
    </row>
    <row r="21" spans="1:8" s="18" customFormat="1">
      <c r="A21" s="21" t="s">
        <v>4</v>
      </c>
      <c r="B21" s="22" t="s">
        <v>3</v>
      </c>
      <c r="C21" s="26">
        <v>45.667000000000002</v>
      </c>
      <c r="D21" s="26">
        <v>45.667000000000002</v>
      </c>
      <c r="E21" s="26">
        <v>45.667000000000002</v>
      </c>
      <c r="F21" s="34"/>
      <c r="G21" s="34"/>
      <c r="H21" s="34"/>
    </row>
    <row r="22" spans="1:8" ht="21.95" customHeight="1">
      <c r="A22" s="10" t="s">
        <v>26</v>
      </c>
      <c r="B22" s="6" t="s">
        <v>27</v>
      </c>
      <c r="C22" s="26">
        <v>113419.5</v>
      </c>
      <c r="D22" s="26">
        <v>113419.5</v>
      </c>
      <c r="E22" s="26">
        <v>113419.5</v>
      </c>
    </row>
    <row r="23" spans="1:8" ht="39">
      <c r="A23" s="14" t="s">
        <v>25</v>
      </c>
      <c r="B23" s="6" t="s">
        <v>2</v>
      </c>
      <c r="C23" s="26">
        <v>6246.7</v>
      </c>
      <c r="D23" s="26">
        <v>6246.7</v>
      </c>
      <c r="E23" s="26">
        <v>6246.7</v>
      </c>
    </row>
    <row r="24" spans="1:8">
      <c r="A24" s="10" t="s">
        <v>4</v>
      </c>
      <c r="B24" s="11" t="s">
        <v>3</v>
      </c>
      <c r="C24" s="26">
        <v>7</v>
      </c>
      <c r="D24" s="26">
        <v>7</v>
      </c>
      <c r="E24" s="26">
        <v>7</v>
      </c>
    </row>
    <row r="25" spans="1:8" ht="21.95" customHeight="1">
      <c r="A25" s="10" t="s">
        <v>26</v>
      </c>
      <c r="B25" s="6" t="s">
        <v>27</v>
      </c>
      <c r="C25" s="26">
        <v>74365.5</v>
      </c>
      <c r="D25" s="26">
        <v>74365.5</v>
      </c>
      <c r="E25" s="26">
        <v>74365.5</v>
      </c>
    </row>
    <row r="26" spans="1:8" ht="25.5">
      <c r="A26" s="7" t="s">
        <v>23</v>
      </c>
      <c r="B26" s="6" t="s">
        <v>2</v>
      </c>
      <c r="C26" s="26">
        <v>12718.3</v>
      </c>
      <c r="D26" s="26">
        <v>12718.3</v>
      </c>
      <c r="E26" s="26">
        <v>12718.3</v>
      </c>
    </row>
    <row r="27" spans="1:8">
      <c r="A27" s="10" t="s">
        <v>4</v>
      </c>
      <c r="B27" s="11" t="s">
        <v>3</v>
      </c>
      <c r="C27" s="26">
        <v>25.25</v>
      </c>
      <c r="D27" s="26">
        <v>25.25</v>
      </c>
      <c r="E27" s="26">
        <v>25.25</v>
      </c>
    </row>
    <row r="28" spans="1:8" ht="21.95" customHeight="1">
      <c r="A28" s="10" t="s">
        <v>26</v>
      </c>
      <c r="B28" s="6" t="s">
        <v>27</v>
      </c>
      <c r="C28" s="26">
        <v>55175.76</v>
      </c>
      <c r="D28" s="26">
        <v>55175.76</v>
      </c>
      <c r="E28" s="26">
        <v>55175.76</v>
      </c>
    </row>
    <row r="29" spans="1:8" ht="25.5">
      <c r="A29" s="5" t="s">
        <v>5</v>
      </c>
      <c r="B29" s="6" t="s">
        <v>2</v>
      </c>
      <c r="C29" s="31">
        <v>10306</v>
      </c>
      <c r="D29" s="31">
        <v>10306</v>
      </c>
      <c r="E29" s="31">
        <v>10306</v>
      </c>
    </row>
    <row r="30" spans="1:8" ht="36.75">
      <c r="A30" s="12" t="s">
        <v>6</v>
      </c>
      <c r="B30" s="6" t="s">
        <v>2</v>
      </c>
      <c r="C30" s="31">
        <v>3679</v>
      </c>
      <c r="D30" s="31">
        <f t="shared" si="2"/>
        <v>3679</v>
      </c>
      <c r="E30" s="31">
        <v>3679</v>
      </c>
    </row>
    <row r="31" spans="1:8" ht="25.5">
      <c r="A31" s="12" t="s">
        <v>7</v>
      </c>
      <c r="B31" s="6" t="s">
        <v>2</v>
      </c>
      <c r="C31" s="31">
        <v>0</v>
      </c>
      <c r="D31" s="31">
        <f t="shared" si="2"/>
        <v>0</v>
      </c>
      <c r="E31" s="31">
        <v>0</v>
      </c>
    </row>
    <row r="32" spans="1:8" ht="36.75">
      <c r="A32" s="12" t="s">
        <v>8</v>
      </c>
      <c r="B32" s="6" t="s">
        <v>2</v>
      </c>
      <c r="C32" s="31">
        <v>1057</v>
      </c>
      <c r="D32" s="31">
        <f t="shared" si="2"/>
        <v>1057</v>
      </c>
      <c r="E32" s="31">
        <v>1057</v>
      </c>
    </row>
    <row r="33" spans="1:5" ht="38.25" customHeight="1">
      <c r="A33" s="12" t="s">
        <v>9</v>
      </c>
      <c r="B33" s="6" t="s">
        <v>2</v>
      </c>
      <c r="C33" s="31">
        <v>14868</v>
      </c>
      <c r="D33" s="31">
        <f t="shared" si="2"/>
        <v>14868</v>
      </c>
      <c r="E33" s="31">
        <v>14868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10" workbookViewId="0">
      <selection activeCell="F15" sqref="F15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3.42578125" style="42" customWidth="1"/>
    <col min="6" max="7" width="12" style="34" customWidth="1"/>
    <col min="8" max="8" width="9.140625" style="34"/>
    <col min="9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40.5" customHeight="1">
      <c r="A4" s="56" t="s">
        <v>40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36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761</v>
      </c>
      <c r="D11" s="31">
        <v>761</v>
      </c>
      <c r="E11" s="31">
        <v>761</v>
      </c>
    </row>
    <row r="12" spans="1:7" ht="25.5">
      <c r="A12" s="10" t="s">
        <v>24</v>
      </c>
      <c r="B12" s="6" t="s">
        <v>2</v>
      </c>
      <c r="C12" s="31">
        <f>(C13-C32)/C11</f>
        <v>233.35085413929042</v>
      </c>
      <c r="D12" s="31">
        <f t="shared" ref="D12:E12" si="0">(D13-D32)/D11</f>
        <v>233.35085413929042</v>
      </c>
      <c r="E12" s="31">
        <f t="shared" si="0"/>
        <v>233.35085413929042</v>
      </c>
    </row>
    <row r="13" spans="1:7" ht="25.5">
      <c r="A13" s="5" t="s">
        <v>11</v>
      </c>
      <c r="B13" s="6" t="s">
        <v>2</v>
      </c>
      <c r="C13" s="31">
        <f>C15+C29+C30+C31+C32+C33</f>
        <v>180768</v>
      </c>
      <c r="D13" s="31">
        <f>C13</f>
        <v>180768</v>
      </c>
      <c r="E13" s="31">
        <f>E15+E29+E30+E31+E32+E33</f>
        <v>180768</v>
      </c>
    </row>
    <row r="14" spans="1:7">
      <c r="A14" s="8" t="s">
        <v>0</v>
      </c>
      <c r="B14" s="9"/>
      <c r="C14" s="31">
        <v>0</v>
      </c>
      <c r="D14" s="31">
        <f t="shared" ref="D14:D33" si="1">C14</f>
        <v>0</v>
      </c>
      <c r="E14" s="31">
        <v>0</v>
      </c>
      <c r="G14" s="36"/>
    </row>
    <row r="15" spans="1:7" ht="25.5">
      <c r="A15" s="5" t="s">
        <v>12</v>
      </c>
      <c r="B15" s="6" t="s">
        <v>2</v>
      </c>
      <c r="C15" s="31">
        <f>C17+C20+C23+C26</f>
        <v>123077</v>
      </c>
      <c r="D15" s="31">
        <f t="shared" si="1"/>
        <v>123077</v>
      </c>
      <c r="E15" s="31">
        <v>123077</v>
      </c>
    </row>
    <row r="16" spans="1:7">
      <c r="A16" s="8" t="s">
        <v>1</v>
      </c>
      <c r="B16" s="9"/>
      <c r="C16" s="31">
        <v>0</v>
      </c>
      <c r="D16" s="31">
        <f t="shared" si="1"/>
        <v>0</v>
      </c>
      <c r="E16" s="31">
        <v>0</v>
      </c>
    </row>
    <row r="17" spans="1:8" s="18" customFormat="1" ht="25.5">
      <c r="A17" s="20" t="s">
        <v>30</v>
      </c>
      <c r="B17" s="17" t="s">
        <v>2</v>
      </c>
      <c r="C17" s="31">
        <v>9800</v>
      </c>
      <c r="D17" s="31">
        <f t="shared" si="1"/>
        <v>9800</v>
      </c>
      <c r="E17" s="31">
        <v>9800</v>
      </c>
      <c r="F17" s="34"/>
      <c r="G17" s="34"/>
      <c r="H17" s="34"/>
    </row>
    <row r="18" spans="1:8" s="18" customFormat="1">
      <c r="A18" s="21" t="s">
        <v>4</v>
      </c>
      <c r="B18" s="22" t="s">
        <v>3</v>
      </c>
      <c r="C18" s="33">
        <v>8</v>
      </c>
      <c r="D18" s="31">
        <v>8</v>
      </c>
      <c r="E18" s="31">
        <v>8</v>
      </c>
      <c r="F18" s="34"/>
      <c r="G18" s="34"/>
      <c r="H18" s="34"/>
    </row>
    <row r="19" spans="1:8" s="18" customFormat="1" ht="21.95" customHeight="1">
      <c r="A19" s="21" t="s">
        <v>26</v>
      </c>
      <c r="B19" s="17" t="s">
        <v>27</v>
      </c>
      <c r="C19" s="31">
        <f>C17/C18/12*1000+200</f>
        <v>102283.33333333333</v>
      </c>
      <c r="D19" s="31">
        <f t="shared" si="1"/>
        <v>102283.33333333333</v>
      </c>
      <c r="E19" s="31">
        <f>D19</f>
        <v>102283.33333333333</v>
      </c>
      <c r="F19" s="34"/>
      <c r="G19" s="36"/>
      <c r="H19" s="34"/>
    </row>
    <row r="20" spans="1:8" s="18" customFormat="1" ht="25.5">
      <c r="A20" s="20" t="s">
        <v>31</v>
      </c>
      <c r="B20" s="17" t="s">
        <v>2</v>
      </c>
      <c r="C20" s="31">
        <v>87685</v>
      </c>
      <c r="D20" s="31">
        <f t="shared" si="1"/>
        <v>87685</v>
      </c>
      <c r="E20" s="31">
        <v>38576.199999999997</v>
      </c>
      <c r="F20" s="34"/>
      <c r="G20" s="34"/>
      <c r="H20" s="34"/>
    </row>
    <row r="21" spans="1:8" s="18" customFormat="1">
      <c r="A21" s="21" t="s">
        <v>4</v>
      </c>
      <c r="B21" s="22" t="s">
        <v>3</v>
      </c>
      <c r="C21" s="33">
        <v>66</v>
      </c>
      <c r="D21" s="31">
        <f t="shared" si="1"/>
        <v>66</v>
      </c>
      <c r="E21" s="31">
        <v>66</v>
      </c>
      <c r="F21" s="34"/>
      <c r="G21" s="34"/>
      <c r="H21" s="34"/>
    </row>
    <row r="22" spans="1:8" ht="21.95" customHeight="1">
      <c r="A22" s="10" t="s">
        <v>26</v>
      </c>
      <c r="B22" s="6" t="s">
        <v>27</v>
      </c>
      <c r="C22" s="31">
        <f>C20/12/C21*1000</f>
        <v>110713.38383838383</v>
      </c>
      <c r="D22" s="31">
        <f t="shared" si="1"/>
        <v>110713.38383838383</v>
      </c>
      <c r="E22" s="31">
        <v>110713.4</v>
      </c>
    </row>
    <row r="23" spans="1:8" ht="39">
      <c r="A23" s="14" t="s">
        <v>25</v>
      </c>
      <c r="B23" s="6" t="s">
        <v>2</v>
      </c>
      <c r="C23" s="31">
        <v>10260</v>
      </c>
      <c r="D23" s="31">
        <f t="shared" si="1"/>
        <v>10260</v>
      </c>
      <c r="E23" s="31">
        <v>10260</v>
      </c>
    </row>
    <row r="24" spans="1:8">
      <c r="A24" s="10" t="s">
        <v>4</v>
      </c>
      <c r="B24" s="11" t="s">
        <v>3</v>
      </c>
      <c r="C24" s="33">
        <v>11</v>
      </c>
      <c r="D24" s="31">
        <f t="shared" si="1"/>
        <v>11</v>
      </c>
      <c r="E24" s="31">
        <v>11</v>
      </c>
    </row>
    <row r="25" spans="1:8" ht="21.95" customHeight="1">
      <c r="A25" s="10" t="s">
        <v>26</v>
      </c>
      <c r="B25" s="6" t="s">
        <v>27</v>
      </c>
      <c r="C25" s="31">
        <f>C23/C24/12*1000</f>
        <v>77727.272727272735</v>
      </c>
      <c r="D25" s="31">
        <f t="shared" si="1"/>
        <v>77727.272727272735</v>
      </c>
      <c r="E25" s="31">
        <f t="shared" ref="E25" si="2">E23/E24/12*1000</f>
        <v>77727.272727272735</v>
      </c>
    </row>
    <row r="26" spans="1:8" ht="25.5">
      <c r="A26" s="7" t="s">
        <v>23</v>
      </c>
      <c r="B26" s="6" t="s">
        <v>2</v>
      </c>
      <c r="C26" s="31">
        <v>15332</v>
      </c>
      <c r="D26" s="31">
        <v>15332</v>
      </c>
      <c r="E26" s="31">
        <v>15332</v>
      </c>
    </row>
    <row r="27" spans="1:8">
      <c r="A27" s="10" t="s">
        <v>4</v>
      </c>
      <c r="B27" s="11" t="s">
        <v>3</v>
      </c>
      <c r="C27" s="33">
        <v>28</v>
      </c>
      <c r="D27" s="31">
        <f t="shared" si="1"/>
        <v>28</v>
      </c>
      <c r="E27" s="31">
        <v>28</v>
      </c>
    </row>
    <row r="28" spans="1:8" ht="21.95" customHeight="1">
      <c r="A28" s="10" t="s">
        <v>26</v>
      </c>
      <c r="B28" s="6" t="s">
        <v>27</v>
      </c>
      <c r="C28" s="31">
        <f>C26/12/C27*1000</f>
        <v>45630.952380952389</v>
      </c>
      <c r="D28" s="31">
        <f t="shared" si="1"/>
        <v>45630.952380952389</v>
      </c>
      <c r="E28" s="31">
        <f t="shared" ref="E28" si="3">E26/12/E27*1000</f>
        <v>45630.952380952389</v>
      </c>
    </row>
    <row r="29" spans="1:8" ht="25.5">
      <c r="A29" s="5" t="s">
        <v>5</v>
      </c>
      <c r="B29" s="6" t="s">
        <v>2</v>
      </c>
      <c r="C29" s="31">
        <v>14102</v>
      </c>
      <c r="D29" s="31">
        <v>14102</v>
      </c>
      <c r="E29" s="31">
        <v>14102</v>
      </c>
    </row>
    <row r="30" spans="1:8" ht="36.75">
      <c r="A30" s="12" t="s">
        <v>6</v>
      </c>
      <c r="B30" s="6" t="s">
        <v>2</v>
      </c>
      <c r="C30" s="31">
        <v>17841</v>
      </c>
      <c r="D30" s="31">
        <f t="shared" si="1"/>
        <v>17841</v>
      </c>
      <c r="E30" s="31">
        <v>17841</v>
      </c>
    </row>
    <row r="31" spans="1:8" ht="25.5">
      <c r="A31" s="12" t="s">
        <v>7</v>
      </c>
      <c r="B31" s="6" t="s">
        <v>2</v>
      </c>
      <c r="C31" s="31">
        <v>384</v>
      </c>
      <c r="D31" s="31">
        <f t="shared" si="1"/>
        <v>384</v>
      </c>
      <c r="E31" s="31">
        <v>384</v>
      </c>
    </row>
    <row r="32" spans="1:8" ht="36.75">
      <c r="A32" s="12" t="s">
        <v>8</v>
      </c>
      <c r="B32" s="6" t="s">
        <v>2</v>
      </c>
      <c r="C32" s="31">
        <v>3188</v>
      </c>
      <c r="D32" s="31">
        <f t="shared" si="1"/>
        <v>3188</v>
      </c>
      <c r="E32" s="31">
        <v>3188</v>
      </c>
    </row>
    <row r="33" spans="1:5" ht="38.25" customHeight="1">
      <c r="A33" s="12" t="s">
        <v>9</v>
      </c>
      <c r="B33" s="6" t="s">
        <v>2</v>
      </c>
      <c r="C33" s="31">
        <v>22176</v>
      </c>
      <c r="D33" s="31">
        <f t="shared" si="1"/>
        <v>22176</v>
      </c>
      <c r="E33" s="31">
        <v>22176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B9" sqref="B1:G1048576"/>
    </sheetView>
  </sheetViews>
  <sheetFormatPr defaultColWidth="9.140625" defaultRowHeight="20.25"/>
  <cols>
    <col min="1" max="1" width="69.42578125" style="2" customWidth="1"/>
    <col min="2" max="2" width="9.140625" style="35"/>
    <col min="3" max="4" width="12" style="36" customWidth="1"/>
    <col min="5" max="5" width="12.85546875" style="36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36.75" customHeight="1">
      <c r="A4" s="56" t="s">
        <v>41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4" t="s">
        <v>18</v>
      </c>
      <c r="C9" s="55" t="s">
        <v>36</v>
      </c>
      <c r="D9" s="55"/>
      <c r="E9" s="55"/>
    </row>
    <row r="10" spans="1:7" ht="40.5">
      <c r="A10" s="51"/>
      <c r="B10" s="54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39" t="s">
        <v>10</v>
      </c>
      <c r="C11" s="31">
        <v>6</v>
      </c>
      <c r="D11" s="31">
        <v>6</v>
      </c>
      <c r="E11" s="31">
        <v>6</v>
      </c>
    </row>
    <row r="12" spans="1:7" ht="25.5">
      <c r="A12" s="10" t="s">
        <v>24</v>
      </c>
      <c r="B12" s="39" t="s">
        <v>2</v>
      </c>
      <c r="C12" s="31">
        <f>(C13-C32)/C11</f>
        <v>1645.1666666666667</v>
      </c>
      <c r="D12" s="31">
        <f t="shared" ref="D12:E12" si="0">(D13-D32)/D11</f>
        <v>1645.1666666666667</v>
      </c>
      <c r="E12" s="31">
        <f t="shared" si="0"/>
        <v>1645.1666666666667</v>
      </c>
    </row>
    <row r="13" spans="1:7" ht="25.5">
      <c r="A13" s="5" t="s">
        <v>11</v>
      </c>
      <c r="B13" s="39" t="s">
        <v>2</v>
      </c>
      <c r="C13" s="31">
        <f>C15+C29+C30+C31+C32+C33</f>
        <v>9871</v>
      </c>
      <c r="D13" s="31">
        <f>C13</f>
        <v>9871</v>
      </c>
      <c r="E13" s="31">
        <f>E15+E29+E30+E31+E32+E33</f>
        <v>9871</v>
      </c>
    </row>
    <row r="14" spans="1:7">
      <c r="A14" s="8" t="s">
        <v>0</v>
      </c>
      <c r="B14" s="40"/>
      <c r="C14" s="31">
        <v>0</v>
      </c>
      <c r="D14" s="31">
        <f t="shared" ref="D14:D33" si="1">C14</f>
        <v>0</v>
      </c>
      <c r="E14" s="31">
        <v>0</v>
      </c>
      <c r="G14" s="36"/>
    </row>
    <row r="15" spans="1:7" ht="25.5">
      <c r="A15" s="5" t="s">
        <v>12</v>
      </c>
      <c r="B15" s="39" t="s">
        <v>2</v>
      </c>
      <c r="C15" s="26">
        <v>7486</v>
      </c>
      <c r="D15" s="26">
        <v>7486</v>
      </c>
      <c r="E15" s="26">
        <v>7486</v>
      </c>
    </row>
    <row r="16" spans="1:7">
      <c r="A16" s="8" t="s">
        <v>1</v>
      </c>
      <c r="B16" s="40"/>
      <c r="C16" s="26"/>
      <c r="D16" s="26"/>
      <c r="E16" s="26"/>
    </row>
    <row r="17" spans="1:7" s="18" customFormat="1" ht="25.5">
      <c r="A17" s="20" t="s">
        <v>30</v>
      </c>
      <c r="B17" s="39" t="s">
        <v>2</v>
      </c>
      <c r="C17" s="26"/>
      <c r="D17" s="26"/>
      <c r="E17" s="26"/>
      <c r="F17" s="34"/>
      <c r="G17" s="34"/>
    </row>
    <row r="18" spans="1:7" s="18" customFormat="1">
      <c r="A18" s="21" t="s">
        <v>4</v>
      </c>
      <c r="B18" s="41" t="s">
        <v>3</v>
      </c>
      <c r="C18" s="26">
        <v>0</v>
      </c>
      <c r="D18" s="26">
        <v>0</v>
      </c>
      <c r="E18" s="26">
        <v>0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26"/>
      <c r="D19" s="26"/>
      <c r="E19" s="26"/>
      <c r="F19" s="34"/>
      <c r="G19" s="34"/>
    </row>
    <row r="20" spans="1:7" s="18" customFormat="1" ht="25.5">
      <c r="A20" s="20" t="s">
        <v>31</v>
      </c>
      <c r="B20" s="39" t="s">
        <v>2</v>
      </c>
      <c r="C20" s="26">
        <v>3190.7</v>
      </c>
      <c r="D20" s="26">
        <v>3190.7</v>
      </c>
      <c r="E20" s="26">
        <v>3190.7</v>
      </c>
      <c r="F20" s="34"/>
      <c r="G20" s="34"/>
    </row>
    <row r="21" spans="1:7" s="18" customFormat="1">
      <c r="A21" s="21" t="s">
        <v>4</v>
      </c>
      <c r="B21" s="41" t="s">
        <v>3</v>
      </c>
      <c r="C21" s="26">
        <v>2.722</v>
      </c>
      <c r="D21" s="26">
        <v>2.722</v>
      </c>
      <c r="E21" s="26">
        <v>2.722</v>
      </c>
      <c r="F21" s="34"/>
      <c r="G21" s="34"/>
    </row>
    <row r="22" spans="1:7" s="18" customFormat="1" ht="21.95" customHeight="1">
      <c r="A22" s="21" t="s">
        <v>26</v>
      </c>
      <c r="B22" s="39" t="s">
        <v>27</v>
      </c>
      <c r="C22" s="26">
        <v>97681</v>
      </c>
      <c r="D22" s="26">
        <v>97681</v>
      </c>
      <c r="E22" s="26">
        <v>97681</v>
      </c>
      <c r="F22" s="34"/>
      <c r="G22" s="34"/>
    </row>
    <row r="23" spans="1:7" s="18" customFormat="1" ht="39">
      <c r="A23" s="23" t="s">
        <v>25</v>
      </c>
      <c r="B23" s="39" t="s">
        <v>2</v>
      </c>
      <c r="C23" s="26">
        <v>690.2</v>
      </c>
      <c r="D23" s="26">
        <v>690.2</v>
      </c>
      <c r="E23" s="26">
        <v>690.2</v>
      </c>
      <c r="F23" s="34"/>
      <c r="G23" s="34"/>
    </row>
    <row r="24" spans="1:7" s="18" customFormat="1">
      <c r="A24" s="21" t="s">
        <v>4</v>
      </c>
      <c r="B24" s="41" t="s">
        <v>3</v>
      </c>
      <c r="C24" s="26">
        <v>1</v>
      </c>
      <c r="D24" s="26">
        <v>1</v>
      </c>
      <c r="E24" s="26">
        <v>1</v>
      </c>
      <c r="F24" s="34"/>
      <c r="G24" s="34"/>
    </row>
    <row r="25" spans="1:7" s="18" customFormat="1" ht="21.95" customHeight="1">
      <c r="A25" s="21" t="s">
        <v>26</v>
      </c>
      <c r="B25" s="39" t="s">
        <v>27</v>
      </c>
      <c r="C25" s="26">
        <v>57515.25</v>
      </c>
      <c r="D25" s="26">
        <v>57515.25</v>
      </c>
      <c r="E25" s="26">
        <v>57515.25</v>
      </c>
      <c r="F25" s="34"/>
      <c r="G25" s="34"/>
    </row>
    <row r="26" spans="1:7" ht="25.5">
      <c r="A26" s="7" t="s">
        <v>23</v>
      </c>
      <c r="B26" s="39" t="s">
        <v>2</v>
      </c>
      <c r="C26" s="26">
        <v>3605.5</v>
      </c>
      <c r="D26" s="26">
        <v>3605.5</v>
      </c>
      <c r="E26" s="26">
        <v>3605.5</v>
      </c>
    </row>
    <row r="27" spans="1:7">
      <c r="A27" s="10" t="s">
        <v>4</v>
      </c>
      <c r="B27" s="41" t="s">
        <v>3</v>
      </c>
      <c r="C27" s="26">
        <v>6</v>
      </c>
      <c r="D27" s="26">
        <v>6</v>
      </c>
      <c r="E27" s="26">
        <v>6</v>
      </c>
    </row>
    <row r="28" spans="1:7" ht="21.95" customHeight="1">
      <c r="A28" s="10" t="s">
        <v>26</v>
      </c>
      <c r="B28" s="39" t="s">
        <v>27</v>
      </c>
      <c r="C28" s="26">
        <v>50076.4</v>
      </c>
      <c r="D28" s="26">
        <v>50076.4</v>
      </c>
      <c r="E28" s="26">
        <v>50076.4</v>
      </c>
    </row>
    <row r="29" spans="1:7" ht="25.5">
      <c r="A29" s="5" t="s">
        <v>5</v>
      </c>
      <c r="B29" s="39" t="s">
        <v>2</v>
      </c>
      <c r="C29" s="31">
        <v>764</v>
      </c>
      <c r="D29" s="31">
        <f t="shared" si="1"/>
        <v>764</v>
      </c>
      <c r="E29" s="31">
        <v>764</v>
      </c>
    </row>
    <row r="30" spans="1:7" ht="36.75">
      <c r="A30" s="12" t="s">
        <v>6</v>
      </c>
      <c r="B30" s="39" t="s">
        <v>2</v>
      </c>
      <c r="C30" s="31">
        <v>782</v>
      </c>
      <c r="D30" s="31">
        <f t="shared" si="1"/>
        <v>782</v>
      </c>
      <c r="E30" s="31">
        <v>782</v>
      </c>
    </row>
    <row r="31" spans="1:7" ht="25.5">
      <c r="A31" s="12" t="s">
        <v>7</v>
      </c>
      <c r="B31" s="39" t="s">
        <v>2</v>
      </c>
      <c r="C31" s="31">
        <v>0</v>
      </c>
      <c r="D31" s="31">
        <f t="shared" si="1"/>
        <v>0</v>
      </c>
      <c r="E31" s="31">
        <v>0</v>
      </c>
    </row>
    <row r="32" spans="1:7" ht="36.75">
      <c r="A32" s="12" t="s">
        <v>8</v>
      </c>
      <c r="B32" s="39" t="s">
        <v>2</v>
      </c>
      <c r="C32" s="31">
        <v>0</v>
      </c>
      <c r="D32" s="31">
        <f t="shared" si="1"/>
        <v>0</v>
      </c>
      <c r="E32" s="31">
        <v>0</v>
      </c>
    </row>
    <row r="33" spans="1:5" ht="38.25" customHeight="1">
      <c r="A33" s="12" t="s">
        <v>9</v>
      </c>
      <c r="B33" s="39" t="s">
        <v>2</v>
      </c>
      <c r="C33" s="31">
        <v>839</v>
      </c>
      <c r="D33" s="31">
        <f t="shared" si="1"/>
        <v>839</v>
      </c>
      <c r="E33" s="31">
        <v>839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0" workbookViewId="0">
      <selection activeCell="C10" sqref="C1:G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3.28515625" style="36" customWidth="1"/>
    <col min="6" max="7" width="12" style="34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40.5" customHeight="1">
      <c r="A4" s="56" t="s">
        <v>42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36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159</v>
      </c>
      <c r="D11" s="31">
        <v>159</v>
      </c>
      <c r="E11" s="31">
        <v>159</v>
      </c>
    </row>
    <row r="12" spans="1:7" ht="25.5">
      <c r="A12" s="10" t="s">
        <v>24</v>
      </c>
      <c r="B12" s="6" t="s">
        <v>2</v>
      </c>
      <c r="C12" s="31">
        <f>(C13-C32)/C11</f>
        <v>527.18742138364769</v>
      </c>
      <c r="D12" s="31">
        <f t="shared" ref="D12:E12" si="0">(D13-D32)/D11</f>
        <v>527.18742138364769</v>
      </c>
      <c r="E12" s="31">
        <f t="shared" si="0"/>
        <v>527.18742138364769</v>
      </c>
    </row>
    <row r="13" spans="1:7" ht="25.5">
      <c r="A13" s="5" t="s">
        <v>11</v>
      </c>
      <c r="B13" s="6" t="s">
        <v>2</v>
      </c>
      <c r="C13" s="31">
        <f>C15+C29+C30+C31+C32+C33</f>
        <v>85138.799999999988</v>
      </c>
      <c r="D13" s="31">
        <f>C13</f>
        <v>85138.799999999988</v>
      </c>
      <c r="E13" s="31">
        <f>E15+E29+E30+E31+E32+E33</f>
        <v>85138.799999999988</v>
      </c>
    </row>
    <row r="14" spans="1:7">
      <c r="A14" s="8" t="s">
        <v>0</v>
      </c>
      <c r="B14" s="9"/>
      <c r="C14" s="31">
        <v>0</v>
      </c>
      <c r="D14" s="31">
        <f t="shared" ref="D14:D33" si="1">C14</f>
        <v>0</v>
      </c>
      <c r="E14" s="31">
        <v>0</v>
      </c>
      <c r="G14" s="36"/>
    </row>
    <row r="15" spans="1:7" ht="25.5">
      <c r="A15" s="5" t="s">
        <v>12</v>
      </c>
      <c r="B15" s="6" t="s">
        <v>2</v>
      </c>
      <c r="C15" s="31">
        <f>C17+C20+C23+C26</f>
        <v>62914.799999999996</v>
      </c>
      <c r="D15" s="31">
        <f t="shared" ref="D15:E15" si="2">D17+D20+D23+D26</f>
        <v>62914.799999999996</v>
      </c>
      <c r="E15" s="31">
        <f t="shared" si="2"/>
        <v>62914.799999999996</v>
      </c>
    </row>
    <row r="16" spans="1:7">
      <c r="A16" s="8" t="s">
        <v>1</v>
      </c>
      <c r="B16" s="9"/>
      <c r="C16" s="26"/>
      <c r="D16" s="26"/>
      <c r="E16" s="26"/>
    </row>
    <row r="17" spans="1:7" s="18" customFormat="1" ht="25.5">
      <c r="A17" s="20" t="s">
        <v>30</v>
      </c>
      <c r="B17" s="17" t="s">
        <v>2</v>
      </c>
      <c r="C17" s="26">
        <v>2463</v>
      </c>
      <c r="D17" s="26">
        <v>2463</v>
      </c>
      <c r="E17" s="26">
        <v>2463</v>
      </c>
      <c r="F17" s="34"/>
      <c r="G17" s="34"/>
    </row>
    <row r="18" spans="1:7" s="18" customFormat="1">
      <c r="A18" s="21" t="s">
        <v>4</v>
      </c>
      <c r="B18" s="22" t="s">
        <v>3</v>
      </c>
      <c r="C18" s="26">
        <v>2</v>
      </c>
      <c r="D18" s="26">
        <v>2</v>
      </c>
      <c r="E18" s="26">
        <v>2</v>
      </c>
      <c r="F18" s="34"/>
      <c r="G18" s="34"/>
    </row>
    <row r="19" spans="1:7" s="18" customFormat="1" ht="21.95" customHeight="1">
      <c r="A19" s="21" t="s">
        <v>26</v>
      </c>
      <c r="B19" s="17" t="s">
        <v>27</v>
      </c>
      <c r="C19" s="26">
        <v>102625</v>
      </c>
      <c r="D19" s="26">
        <v>102625</v>
      </c>
      <c r="E19" s="26">
        <v>102625</v>
      </c>
      <c r="F19" s="34"/>
      <c r="G19" s="34"/>
    </row>
    <row r="20" spans="1:7" s="18" customFormat="1" ht="25.5">
      <c r="A20" s="20" t="s">
        <v>31</v>
      </c>
      <c r="B20" s="17" t="s">
        <v>2</v>
      </c>
      <c r="C20" s="26">
        <v>42749</v>
      </c>
      <c r="D20" s="26">
        <v>42749</v>
      </c>
      <c r="E20" s="26">
        <v>42749</v>
      </c>
      <c r="F20" s="34"/>
      <c r="G20" s="34"/>
    </row>
    <row r="21" spans="1:7" s="18" customFormat="1">
      <c r="A21" s="21" t="s">
        <v>4</v>
      </c>
      <c r="B21" s="22" t="s">
        <v>3</v>
      </c>
      <c r="C21" s="26">
        <v>32.889000000000003</v>
      </c>
      <c r="D21" s="26">
        <v>32.889000000000003</v>
      </c>
      <c r="E21" s="26">
        <v>32.889000000000003</v>
      </c>
      <c r="F21" s="34"/>
      <c r="G21" s="34"/>
    </row>
    <row r="22" spans="1:7" ht="21.95" customHeight="1">
      <c r="A22" s="10" t="s">
        <v>26</v>
      </c>
      <c r="B22" s="6" t="s">
        <v>27</v>
      </c>
      <c r="C22" s="31">
        <f>C20*1000/12/C21</f>
        <v>108316.35703933431</v>
      </c>
      <c r="D22" s="31">
        <f t="shared" ref="D22:E22" si="3">D20*1000/12/D21</f>
        <v>108316.35703933431</v>
      </c>
      <c r="E22" s="31">
        <f t="shared" si="3"/>
        <v>108316.35703933431</v>
      </c>
    </row>
    <row r="23" spans="1:7" ht="39">
      <c r="A23" s="14" t="s">
        <v>25</v>
      </c>
      <c r="B23" s="6" t="s">
        <v>2</v>
      </c>
      <c r="C23" s="26">
        <v>7654.7</v>
      </c>
      <c r="D23" s="26">
        <v>7654.7</v>
      </c>
      <c r="E23" s="26">
        <v>7654.7</v>
      </c>
    </row>
    <row r="24" spans="1:7">
      <c r="A24" s="10" t="s">
        <v>4</v>
      </c>
      <c r="B24" s="11" t="s">
        <v>3</v>
      </c>
      <c r="C24" s="26">
        <v>8</v>
      </c>
      <c r="D24" s="26">
        <v>8</v>
      </c>
      <c r="E24" s="26">
        <v>8</v>
      </c>
    </row>
    <row r="25" spans="1:7" ht="21.95" customHeight="1">
      <c r="A25" s="10" t="s">
        <v>26</v>
      </c>
      <c r="B25" s="6" t="s">
        <v>27</v>
      </c>
      <c r="C25" s="26">
        <v>90153.8</v>
      </c>
      <c r="D25" s="26">
        <v>90153.8</v>
      </c>
      <c r="E25" s="26">
        <v>90153.8</v>
      </c>
    </row>
    <row r="26" spans="1:7" ht="25.5">
      <c r="A26" s="7" t="s">
        <v>23</v>
      </c>
      <c r="B26" s="6" t="s">
        <v>2</v>
      </c>
      <c r="C26" s="26">
        <v>10048.1</v>
      </c>
      <c r="D26" s="26">
        <v>10048.1</v>
      </c>
      <c r="E26" s="26">
        <v>10048.1</v>
      </c>
    </row>
    <row r="27" spans="1:7">
      <c r="A27" s="10" t="s">
        <v>4</v>
      </c>
      <c r="B27" s="11" t="s">
        <v>3</v>
      </c>
      <c r="C27" s="26">
        <v>14.5</v>
      </c>
      <c r="D27" s="26">
        <v>14.5</v>
      </c>
      <c r="E27" s="26">
        <v>14.5</v>
      </c>
    </row>
    <row r="28" spans="1:7" ht="21.95" customHeight="1">
      <c r="A28" s="10" t="s">
        <v>26</v>
      </c>
      <c r="B28" s="6" t="s">
        <v>27</v>
      </c>
      <c r="C28" s="26">
        <v>57747.8</v>
      </c>
      <c r="D28" s="26">
        <v>57747.8</v>
      </c>
      <c r="E28" s="26">
        <v>57747.8</v>
      </c>
    </row>
    <row r="29" spans="1:7" ht="25.5">
      <c r="A29" s="5" t="s">
        <v>5</v>
      </c>
      <c r="B29" s="6" t="s">
        <v>2</v>
      </c>
      <c r="C29" s="31">
        <v>7339</v>
      </c>
      <c r="D29" s="31">
        <v>7339</v>
      </c>
      <c r="E29" s="31">
        <v>7339</v>
      </c>
    </row>
    <row r="30" spans="1:7" ht="36.75">
      <c r="A30" s="12" t="s">
        <v>6</v>
      </c>
      <c r="B30" s="6" t="s">
        <v>2</v>
      </c>
      <c r="C30" s="31">
        <v>1841</v>
      </c>
      <c r="D30" s="31">
        <f t="shared" si="1"/>
        <v>1841</v>
      </c>
      <c r="E30" s="31">
        <v>1841</v>
      </c>
    </row>
    <row r="31" spans="1:7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7" ht="36.75">
      <c r="A32" s="12" t="s">
        <v>8</v>
      </c>
      <c r="B32" s="6" t="s">
        <v>2</v>
      </c>
      <c r="C32" s="31">
        <v>1316</v>
      </c>
      <c r="D32" s="31">
        <f t="shared" si="1"/>
        <v>1316</v>
      </c>
      <c r="E32" s="31">
        <v>1316</v>
      </c>
    </row>
    <row r="33" spans="1:5" ht="38.25" customHeight="1">
      <c r="A33" s="12" t="s">
        <v>9</v>
      </c>
      <c r="B33" s="6" t="s">
        <v>2</v>
      </c>
      <c r="C33" s="31">
        <v>11728</v>
      </c>
      <c r="D33" s="31">
        <f t="shared" si="1"/>
        <v>11728</v>
      </c>
      <c r="E33" s="31">
        <v>11728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0" workbookViewId="0">
      <selection activeCell="C10" sqref="C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3" style="42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39.75" customHeight="1">
      <c r="A4" s="56" t="s">
        <v>43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36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14</v>
      </c>
      <c r="D11" s="31">
        <v>14</v>
      </c>
      <c r="E11" s="31">
        <v>14</v>
      </c>
    </row>
    <row r="12" spans="1:7" ht="25.5">
      <c r="A12" s="10" t="s">
        <v>24</v>
      </c>
      <c r="B12" s="6" t="s">
        <v>2</v>
      </c>
      <c r="C12" s="31">
        <f>(C13-C32)/C11</f>
        <v>1400.0714285714287</v>
      </c>
      <c r="D12" s="31">
        <f t="shared" ref="D12:E12" si="0">(D13-D32)/D11</f>
        <v>1400.0714285714287</v>
      </c>
      <c r="E12" s="31">
        <f t="shared" si="0"/>
        <v>1400.0714285714287</v>
      </c>
    </row>
    <row r="13" spans="1:7" ht="25.5">
      <c r="A13" s="5" t="s">
        <v>11</v>
      </c>
      <c r="B13" s="6" t="s">
        <v>2</v>
      </c>
      <c r="C13" s="31">
        <f>C15+C29+C30+C31+C32+C33</f>
        <v>19607</v>
      </c>
      <c r="D13" s="31">
        <f>C13</f>
        <v>19607</v>
      </c>
      <c r="E13" s="31">
        <f>E15+E29+E30+E31+E32+E33</f>
        <v>19607</v>
      </c>
    </row>
    <row r="14" spans="1:7">
      <c r="A14" s="8" t="s">
        <v>0</v>
      </c>
      <c r="B14" s="9"/>
      <c r="C14" s="31">
        <v>0</v>
      </c>
      <c r="D14" s="31">
        <f t="shared" ref="D14:D33" si="1">C14</f>
        <v>0</v>
      </c>
      <c r="E14" s="31">
        <v>0</v>
      </c>
      <c r="G14" s="15"/>
    </row>
    <row r="15" spans="1:7" ht="25.5">
      <c r="A15" s="5" t="s">
        <v>12</v>
      </c>
      <c r="B15" s="6" t="s">
        <v>2</v>
      </c>
      <c r="C15" s="26">
        <v>14299</v>
      </c>
      <c r="D15" s="26">
        <v>14299</v>
      </c>
      <c r="E15" s="26">
        <v>14299</v>
      </c>
    </row>
    <row r="16" spans="1:7">
      <c r="A16" s="8" t="s">
        <v>1</v>
      </c>
      <c r="B16" s="9"/>
      <c r="C16" s="26"/>
      <c r="D16" s="26"/>
      <c r="E16" s="26"/>
    </row>
    <row r="17" spans="1:7" s="18" customFormat="1" ht="25.5">
      <c r="A17" s="20" t="s">
        <v>30</v>
      </c>
      <c r="B17" s="17" t="s">
        <v>2</v>
      </c>
      <c r="C17" s="26"/>
      <c r="D17" s="26"/>
      <c r="E17" s="26"/>
      <c r="F17" s="34"/>
    </row>
    <row r="18" spans="1:7" s="18" customFormat="1">
      <c r="A18" s="21" t="s">
        <v>4</v>
      </c>
      <c r="B18" s="22" t="s">
        <v>3</v>
      </c>
      <c r="C18" s="26">
        <v>0</v>
      </c>
      <c r="D18" s="26">
        <v>0</v>
      </c>
      <c r="E18" s="26">
        <v>0</v>
      </c>
      <c r="F18" s="34"/>
    </row>
    <row r="19" spans="1:7" s="18" customFormat="1" ht="21.95" customHeight="1">
      <c r="A19" s="21" t="s">
        <v>26</v>
      </c>
      <c r="B19" s="17" t="s">
        <v>27</v>
      </c>
      <c r="C19" s="26"/>
      <c r="D19" s="26"/>
      <c r="E19" s="26"/>
      <c r="F19" s="34"/>
    </row>
    <row r="20" spans="1:7" s="18" customFormat="1" ht="25.5">
      <c r="A20" s="20" t="s">
        <v>31</v>
      </c>
      <c r="B20" s="17" t="s">
        <v>2</v>
      </c>
      <c r="C20" s="26">
        <v>7249.5</v>
      </c>
      <c r="D20" s="26">
        <v>7249.5</v>
      </c>
      <c r="E20" s="26">
        <v>7249.5</v>
      </c>
      <c r="F20" s="34"/>
    </row>
    <row r="21" spans="1:7">
      <c r="A21" s="10" t="s">
        <v>4</v>
      </c>
      <c r="B21" s="11" t="s">
        <v>3</v>
      </c>
      <c r="C21" s="26">
        <v>5.3890000000000002</v>
      </c>
      <c r="D21" s="26">
        <v>5.3890000000000002</v>
      </c>
      <c r="E21" s="26">
        <v>5.3890000000000002</v>
      </c>
    </row>
    <row r="22" spans="1:7" ht="21.95" customHeight="1">
      <c r="A22" s="10" t="s">
        <v>26</v>
      </c>
      <c r="B22" s="6" t="s">
        <v>27</v>
      </c>
      <c r="C22" s="26">
        <v>112104</v>
      </c>
      <c r="D22" s="26">
        <v>112104</v>
      </c>
      <c r="E22" s="26">
        <v>112104</v>
      </c>
    </row>
    <row r="23" spans="1:7" ht="39">
      <c r="A23" s="14" t="s">
        <v>25</v>
      </c>
      <c r="B23" s="6" t="s">
        <v>2</v>
      </c>
      <c r="C23" s="26">
        <v>948.9</v>
      </c>
      <c r="D23" s="26">
        <v>948.9</v>
      </c>
      <c r="E23" s="26">
        <v>948.9</v>
      </c>
    </row>
    <row r="24" spans="1:7">
      <c r="A24" s="10" t="s">
        <v>4</v>
      </c>
      <c r="B24" s="11" t="s">
        <v>3</v>
      </c>
      <c r="C24" s="26">
        <v>1</v>
      </c>
      <c r="D24" s="26">
        <v>1</v>
      </c>
      <c r="E24" s="26">
        <v>1</v>
      </c>
    </row>
    <row r="25" spans="1:7" ht="21.95" customHeight="1">
      <c r="A25" s="10" t="s">
        <v>26</v>
      </c>
      <c r="B25" s="6" t="s">
        <v>27</v>
      </c>
      <c r="C25" s="26">
        <v>79079</v>
      </c>
      <c r="D25" s="26">
        <v>79079</v>
      </c>
      <c r="E25" s="26">
        <v>79079</v>
      </c>
    </row>
    <row r="26" spans="1:7" ht="25.5">
      <c r="A26" s="7" t="s">
        <v>23</v>
      </c>
      <c r="B26" s="6" t="s">
        <v>2</v>
      </c>
      <c r="C26" s="26">
        <v>6100.6</v>
      </c>
      <c r="D26" s="26">
        <v>6100.6</v>
      </c>
      <c r="E26" s="26">
        <v>6100.6</v>
      </c>
    </row>
    <row r="27" spans="1:7">
      <c r="A27" s="10" t="s">
        <v>4</v>
      </c>
      <c r="B27" s="11" t="s">
        <v>3</v>
      </c>
      <c r="C27" s="26">
        <v>8.25</v>
      </c>
      <c r="D27" s="26">
        <v>8.25</v>
      </c>
      <c r="E27" s="26">
        <v>8.25</v>
      </c>
    </row>
    <row r="28" spans="1:7" ht="21.95" customHeight="1">
      <c r="A28" s="10" t="s">
        <v>26</v>
      </c>
      <c r="B28" s="6" t="s">
        <v>27</v>
      </c>
      <c r="C28" s="26">
        <v>61622</v>
      </c>
      <c r="D28" s="26">
        <v>61622</v>
      </c>
      <c r="E28" s="26">
        <v>61622</v>
      </c>
    </row>
    <row r="29" spans="1:7" ht="25.5">
      <c r="A29" s="5" t="s">
        <v>5</v>
      </c>
      <c r="B29" s="6" t="s">
        <v>2</v>
      </c>
      <c r="C29" s="31">
        <v>1252</v>
      </c>
      <c r="D29" s="31">
        <v>1252</v>
      </c>
      <c r="E29" s="31">
        <v>1252</v>
      </c>
      <c r="G29" s="2" t="s">
        <v>33</v>
      </c>
    </row>
    <row r="30" spans="1:7" ht="36.75">
      <c r="A30" s="12" t="s">
        <v>6</v>
      </c>
      <c r="B30" s="6" t="s">
        <v>2</v>
      </c>
      <c r="C30" s="31">
        <v>676</v>
      </c>
      <c r="D30" s="31">
        <f t="shared" si="1"/>
        <v>676</v>
      </c>
      <c r="E30" s="31">
        <v>676</v>
      </c>
    </row>
    <row r="31" spans="1:7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7" ht="36.75">
      <c r="A32" s="12" t="s">
        <v>8</v>
      </c>
      <c r="B32" s="6" t="s">
        <v>2</v>
      </c>
      <c r="C32" s="31">
        <v>6</v>
      </c>
      <c r="D32" s="31">
        <f t="shared" si="1"/>
        <v>6</v>
      </c>
      <c r="E32" s="31">
        <v>6</v>
      </c>
    </row>
    <row r="33" spans="1:6" ht="38.25" customHeight="1">
      <c r="A33" s="12" t="s">
        <v>9</v>
      </c>
      <c r="B33" s="6" t="s">
        <v>2</v>
      </c>
      <c r="C33" s="31">
        <v>3374</v>
      </c>
      <c r="D33" s="31">
        <f t="shared" si="1"/>
        <v>3374</v>
      </c>
      <c r="E33" s="31">
        <v>3374</v>
      </c>
      <c r="F33" s="34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C7" sqref="C1:F104857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6" customWidth="1"/>
    <col min="5" max="5" width="14.140625" style="36" customWidth="1"/>
    <col min="6" max="6" width="12" style="34" customWidth="1"/>
    <col min="7" max="7" width="12" style="2" customWidth="1"/>
    <col min="8" max="16384" width="9.140625" style="2"/>
  </cols>
  <sheetData>
    <row r="1" spans="1:7">
      <c r="A1" s="48" t="s">
        <v>15</v>
      </c>
      <c r="B1" s="48"/>
      <c r="C1" s="48"/>
      <c r="D1" s="48"/>
      <c r="E1" s="48"/>
    </row>
    <row r="2" spans="1:7">
      <c r="A2" s="48" t="s">
        <v>35</v>
      </c>
      <c r="B2" s="48"/>
      <c r="C2" s="48"/>
      <c r="D2" s="48"/>
      <c r="E2" s="48"/>
    </row>
    <row r="3" spans="1:7">
      <c r="A3" s="1"/>
    </row>
    <row r="4" spans="1:7" ht="44.25" customHeight="1">
      <c r="A4" s="56" t="s">
        <v>44</v>
      </c>
      <c r="B4" s="56"/>
      <c r="C4" s="56"/>
      <c r="D4" s="56"/>
      <c r="E4" s="56"/>
    </row>
    <row r="5" spans="1:7" ht="15.75" customHeight="1">
      <c r="A5" s="50" t="s">
        <v>16</v>
      </c>
      <c r="B5" s="50"/>
      <c r="C5" s="50"/>
      <c r="D5" s="50"/>
      <c r="E5" s="50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51" t="s">
        <v>28</v>
      </c>
      <c r="B9" s="52" t="s">
        <v>18</v>
      </c>
      <c r="C9" s="55" t="s">
        <v>45</v>
      </c>
      <c r="D9" s="55"/>
      <c r="E9" s="55"/>
    </row>
    <row r="10" spans="1:7" ht="40.5">
      <c r="A10" s="51"/>
      <c r="B10" s="52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57</v>
      </c>
      <c r="D11" s="31">
        <v>57</v>
      </c>
      <c r="E11" s="31">
        <v>57</v>
      </c>
    </row>
    <row r="12" spans="1:7" ht="25.5">
      <c r="A12" s="10" t="s">
        <v>24</v>
      </c>
      <c r="B12" s="6" t="s">
        <v>2</v>
      </c>
      <c r="C12" s="31">
        <f>(C13-C32)/C11</f>
        <v>1354.3087719298246</v>
      </c>
      <c r="D12" s="31">
        <f t="shared" ref="D12:E12" si="0">(D13-D32)/D11</f>
        <v>1354.3087719298246</v>
      </c>
      <c r="E12" s="31">
        <f t="shared" si="0"/>
        <v>1354.3087719298246</v>
      </c>
      <c r="F12" s="34" t="s">
        <v>33</v>
      </c>
    </row>
    <row r="13" spans="1:7" ht="25.5">
      <c r="A13" s="5" t="s">
        <v>11</v>
      </c>
      <c r="B13" s="6" t="s">
        <v>2</v>
      </c>
      <c r="C13" s="31">
        <f>C15+C29+C30+C31+C32+C33</f>
        <v>77330.600000000006</v>
      </c>
      <c r="D13" s="31">
        <f>C13</f>
        <v>77330.600000000006</v>
      </c>
      <c r="E13" s="31">
        <f>E15+E29+E30+E31+E32+E33</f>
        <v>77330.600000000006</v>
      </c>
    </row>
    <row r="14" spans="1:7">
      <c r="A14" s="8" t="s">
        <v>0</v>
      </c>
      <c r="B14" s="9"/>
      <c r="C14" s="31">
        <v>0</v>
      </c>
      <c r="D14" s="31">
        <f t="shared" ref="D14:D32" si="1">C14</f>
        <v>0</v>
      </c>
      <c r="E14" s="31">
        <v>0</v>
      </c>
      <c r="G14" s="15"/>
    </row>
    <row r="15" spans="1:7" ht="25.5">
      <c r="A15" s="5" t="s">
        <v>12</v>
      </c>
      <c r="B15" s="6" t="s">
        <v>2</v>
      </c>
      <c r="C15" s="25">
        <v>29134</v>
      </c>
      <c r="D15" s="25">
        <v>29134</v>
      </c>
      <c r="E15" s="25">
        <v>29134</v>
      </c>
    </row>
    <row r="16" spans="1:7">
      <c r="A16" s="8" t="s">
        <v>1</v>
      </c>
      <c r="B16" s="9"/>
      <c r="C16" s="25"/>
      <c r="D16" s="25"/>
      <c r="E16" s="25"/>
    </row>
    <row r="17" spans="1:6" s="18" customFormat="1" ht="25.5">
      <c r="A17" s="20" t="s">
        <v>30</v>
      </c>
      <c r="B17" s="17" t="s">
        <v>2</v>
      </c>
      <c r="C17" s="25">
        <v>3637.2</v>
      </c>
      <c r="D17" s="25">
        <v>3637.2</v>
      </c>
      <c r="E17" s="25">
        <v>3637.2</v>
      </c>
      <c r="F17" s="34"/>
    </row>
    <row r="18" spans="1:6" s="18" customFormat="1">
      <c r="A18" s="21" t="s">
        <v>4</v>
      </c>
      <c r="B18" s="22" t="s">
        <v>3</v>
      </c>
      <c r="C18" s="26">
        <v>3</v>
      </c>
      <c r="D18" s="26">
        <v>3</v>
      </c>
      <c r="E18" s="26">
        <v>3</v>
      </c>
      <c r="F18" s="34"/>
    </row>
    <row r="19" spans="1:6" s="18" customFormat="1" ht="21.95" customHeight="1">
      <c r="A19" s="21" t="s">
        <v>26</v>
      </c>
      <c r="B19" s="17" t="s">
        <v>27</v>
      </c>
      <c r="C19" s="25">
        <v>101033.3</v>
      </c>
      <c r="D19" s="25">
        <v>101033.3</v>
      </c>
      <c r="E19" s="25">
        <v>101033.3</v>
      </c>
      <c r="F19" s="34"/>
    </row>
    <row r="20" spans="1:6" s="18" customFormat="1" ht="25.5">
      <c r="A20" s="20" t="s">
        <v>31</v>
      </c>
      <c r="B20" s="17" t="s">
        <v>2</v>
      </c>
      <c r="C20" s="25">
        <v>14703.6</v>
      </c>
      <c r="D20" s="25">
        <v>14703.6</v>
      </c>
      <c r="E20" s="25">
        <v>14703.6</v>
      </c>
      <c r="F20" s="34"/>
    </row>
    <row r="21" spans="1:6" s="18" customFormat="1">
      <c r="A21" s="21" t="s">
        <v>4</v>
      </c>
      <c r="B21" s="22" t="s">
        <v>3</v>
      </c>
      <c r="C21" s="26">
        <v>11</v>
      </c>
      <c r="D21" s="26">
        <v>11</v>
      </c>
      <c r="E21" s="26">
        <v>11</v>
      </c>
      <c r="F21" s="34"/>
    </row>
    <row r="22" spans="1:6" ht="21.95" customHeight="1">
      <c r="A22" s="10" t="s">
        <v>26</v>
      </c>
      <c r="B22" s="6" t="s">
        <v>27</v>
      </c>
      <c r="C22" s="25">
        <f t="shared" ref="C22:E22" si="2">C20/12/C21*1000</f>
        <v>111390.90909090909</v>
      </c>
      <c r="D22" s="25">
        <f t="shared" si="2"/>
        <v>111390.90909090909</v>
      </c>
      <c r="E22" s="25">
        <f t="shared" si="2"/>
        <v>111390.90909090909</v>
      </c>
    </row>
    <row r="23" spans="1:6" ht="39">
      <c r="A23" s="14" t="s">
        <v>25</v>
      </c>
      <c r="B23" s="6" t="s">
        <v>2</v>
      </c>
      <c r="C23" s="25">
        <v>969.6</v>
      </c>
      <c r="D23" s="25">
        <v>969.6</v>
      </c>
      <c r="E23" s="25">
        <v>969.6</v>
      </c>
    </row>
    <row r="24" spans="1:6">
      <c r="A24" s="10" t="s">
        <v>4</v>
      </c>
      <c r="B24" s="11" t="s">
        <v>3</v>
      </c>
      <c r="C24" s="26">
        <v>3</v>
      </c>
      <c r="D24" s="26">
        <v>3</v>
      </c>
      <c r="E24" s="26">
        <v>3</v>
      </c>
    </row>
    <row r="25" spans="1:6" ht="21.95" customHeight="1">
      <c r="A25" s="10" t="s">
        <v>26</v>
      </c>
      <c r="B25" s="6" t="s">
        <v>27</v>
      </c>
      <c r="C25" s="25">
        <f t="shared" ref="C25:E25" si="3">C23/C24/12*1000</f>
        <v>26933.333333333332</v>
      </c>
      <c r="D25" s="25">
        <f t="shared" si="3"/>
        <v>26933.333333333332</v>
      </c>
      <c r="E25" s="25">
        <f t="shared" si="3"/>
        <v>26933.333333333332</v>
      </c>
    </row>
    <row r="26" spans="1:6" ht="25.5">
      <c r="A26" s="7" t="s">
        <v>23</v>
      </c>
      <c r="B26" s="6" t="s">
        <v>2</v>
      </c>
      <c r="C26" s="25">
        <v>9823.6</v>
      </c>
      <c r="D26" s="25">
        <v>9823.6</v>
      </c>
      <c r="E26" s="25">
        <v>9823.6</v>
      </c>
    </row>
    <row r="27" spans="1:6">
      <c r="A27" s="10" t="s">
        <v>4</v>
      </c>
      <c r="B27" s="11" t="s">
        <v>3</v>
      </c>
      <c r="C27" s="26">
        <v>15</v>
      </c>
      <c r="D27" s="26">
        <v>15</v>
      </c>
      <c r="E27" s="26">
        <v>15</v>
      </c>
    </row>
    <row r="28" spans="1:6" ht="21.95" customHeight="1">
      <c r="A28" s="10" t="s">
        <v>26</v>
      </c>
      <c r="B28" s="6" t="s">
        <v>27</v>
      </c>
      <c r="C28" s="25">
        <f t="shared" ref="C28:E28" si="4">C26/12/C27*1000</f>
        <v>54575.555555555555</v>
      </c>
      <c r="D28" s="25">
        <f t="shared" si="4"/>
        <v>54575.555555555555</v>
      </c>
      <c r="E28" s="25">
        <f t="shared" si="4"/>
        <v>54575.555555555555</v>
      </c>
    </row>
    <row r="29" spans="1:6" ht="25.5">
      <c r="A29" s="5" t="s">
        <v>5</v>
      </c>
      <c r="B29" s="6" t="s">
        <v>2</v>
      </c>
      <c r="C29" s="25">
        <v>38315.599999999999</v>
      </c>
      <c r="D29" s="25">
        <v>38315.599999999999</v>
      </c>
      <c r="E29" s="25">
        <v>38315.599999999999</v>
      </c>
    </row>
    <row r="30" spans="1:6" ht="36.75">
      <c r="A30" s="12" t="s">
        <v>6</v>
      </c>
      <c r="B30" s="6" t="s">
        <v>2</v>
      </c>
      <c r="C30" s="31">
        <v>2793</v>
      </c>
      <c r="D30" s="31">
        <f t="shared" si="1"/>
        <v>2793</v>
      </c>
      <c r="E30" s="31">
        <v>2793</v>
      </c>
    </row>
    <row r="31" spans="1:6" ht="25.5">
      <c r="A31" s="12" t="s">
        <v>7</v>
      </c>
      <c r="B31" s="6" t="s">
        <v>2</v>
      </c>
      <c r="C31" s="31">
        <v>0</v>
      </c>
      <c r="D31" s="31">
        <f t="shared" si="1"/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135</v>
      </c>
      <c r="D32" s="31">
        <f t="shared" si="1"/>
        <v>135</v>
      </c>
      <c r="E32" s="31">
        <v>135</v>
      </c>
    </row>
    <row r="33" spans="1:5" ht="38.25" customHeight="1">
      <c r="A33" s="12" t="s">
        <v>9</v>
      </c>
      <c r="B33" s="6" t="s">
        <v>2</v>
      </c>
      <c r="C33" s="31">
        <v>6953</v>
      </c>
      <c r="D33" s="31">
        <v>9653</v>
      </c>
      <c r="E33" s="31">
        <v>6953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всего</vt:lpstr>
      <vt:lpstr>СШ №1</vt:lpstr>
      <vt:lpstr>СШ №2</vt:lpstr>
      <vt:lpstr>СШ №3</vt:lpstr>
      <vt:lpstr>СШ Серикова</vt:lpstr>
      <vt:lpstr>Алматинская НШ</vt:lpstr>
      <vt:lpstr>аксай</vt:lpstr>
      <vt:lpstr>речная</vt:lpstr>
      <vt:lpstr>жаныспай</vt:lpstr>
      <vt:lpstr>иглик</vt:lpstr>
      <vt:lpstr>ковыльный</vt:lpstr>
      <vt:lpstr>калачи</vt:lpstr>
      <vt:lpstr>курский</vt:lpstr>
      <vt:lpstr>каракол</vt:lpstr>
      <vt:lpstr>орловка</vt:lpstr>
      <vt:lpstr>знаменка</vt:lpstr>
      <vt:lpstr>заречный</vt:lpstr>
      <vt:lpstr>любимовский</vt:lpstr>
      <vt:lpstr>двуречный</vt:lpstr>
      <vt:lpstr>бузукская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2019-04-18T18:56:12Z</dcterms:modified>
</cp:coreProperties>
</file>